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!Vykresy!\Frolik\SAKO Brno a.s\Projekt dotřiďovací linky\DPS 13 ZT-projekty\SO 02 Hala\"/>
    </mc:Choice>
  </mc:AlternateContent>
  <bookViews>
    <workbookView xWindow="0" yWindow="0" windowWidth="28800" windowHeight="14130"/>
  </bookViews>
  <sheets>
    <sheet name="Rekapitulace" sheetId="3" r:id="rId1"/>
    <sheet name="Rozpočet" sheetId="2" r:id="rId2"/>
    <sheet name="Parametry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3" l="1"/>
  <c r="B30" i="3"/>
  <c r="C29" i="3"/>
  <c r="B29" i="3"/>
  <c r="C28" i="3"/>
  <c r="B28" i="3"/>
  <c r="C27" i="3"/>
  <c r="B27" i="3"/>
  <c r="C26" i="3"/>
  <c r="B26" i="3"/>
  <c r="C25" i="3"/>
  <c r="B25" i="3"/>
  <c r="C24" i="3"/>
  <c r="B24" i="3"/>
  <c r="C23" i="3"/>
  <c r="B23" i="3"/>
  <c r="C22" i="3"/>
  <c r="B22" i="3"/>
  <c r="C21" i="3"/>
  <c r="B21" i="3"/>
  <c r="C20" i="3"/>
  <c r="B20" i="3"/>
  <c r="C18" i="3"/>
  <c r="C17" i="3"/>
  <c r="C15" i="3"/>
  <c r="C13" i="3"/>
  <c r="C12" i="3"/>
  <c r="C11" i="3"/>
  <c r="C10" i="3"/>
  <c r="C7" i="3"/>
  <c r="B6" i="3"/>
  <c r="B5" i="3"/>
  <c r="B4" i="3"/>
  <c r="B3" i="3"/>
  <c r="I364" i="2"/>
  <c r="H364" i="2"/>
  <c r="K363" i="2"/>
  <c r="I363" i="2"/>
  <c r="G363" i="2"/>
  <c r="E363" i="2"/>
  <c r="K362" i="2"/>
  <c r="I362" i="2"/>
  <c r="H362" i="2"/>
  <c r="G362" i="2"/>
  <c r="E362" i="2"/>
  <c r="K360" i="2"/>
  <c r="I360" i="2"/>
  <c r="H360" i="2"/>
  <c r="G360" i="2"/>
  <c r="E360" i="2"/>
  <c r="K358" i="2"/>
  <c r="I358" i="2"/>
  <c r="H358" i="2"/>
  <c r="G358" i="2"/>
  <c r="E358" i="2"/>
  <c r="I355" i="2"/>
  <c r="H355" i="2"/>
  <c r="K354" i="2"/>
  <c r="I354" i="2"/>
  <c r="G354" i="2"/>
  <c r="E354" i="2"/>
  <c r="K353" i="2"/>
  <c r="I353" i="2"/>
  <c r="H353" i="2"/>
  <c r="G353" i="2"/>
  <c r="E353" i="2"/>
  <c r="K350" i="2"/>
  <c r="I350" i="2"/>
  <c r="H350" i="2"/>
  <c r="G350" i="2"/>
  <c r="E350" i="2"/>
  <c r="K348" i="2"/>
  <c r="I348" i="2"/>
  <c r="H348" i="2"/>
  <c r="G348" i="2"/>
  <c r="E348" i="2"/>
  <c r="K345" i="2"/>
  <c r="I345" i="2"/>
  <c r="H345" i="2"/>
  <c r="G345" i="2"/>
  <c r="E345" i="2"/>
  <c r="K343" i="2"/>
  <c r="I343" i="2"/>
  <c r="H343" i="2"/>
  <c r="G343" i="2"/>
  <c r="E343" i="2"/>
  <c r="K341" i="2"/>
  <c r="I341" i="2"/>
  <c r="H341" i="2"/>
  <c r="G341" i="2"/>
  <c r="E341" i="2"/>
  <c r="K339" i="2"/>
  <c r="I339" i="2"/>
  <c r="H339" i="2"/>
  <c r="G339" i="2"/>
  <c r="E339" i="2"/>
  <c r="K337" i="2"/>
  <c r="I337" i="2"/>
  <c r="H337" i="2"/>
  <c r="G337" i="2"/>
  <c r="E337" i="2"/>
  <c r="K335" i="2"/>
  <c r="I335" i="2"/>
  <c r="H335" i="2"/>
  <c r="G335" i="2"/>
  <c r="E335" i="2"/>
  <c r="K333" i="2"/>
  <c r="I333" i="2"/>
  <c r="H333" i="2"/>
  <c r="G333" i="2"/>
  <c r="E333" i="2"/>
  <c r="I330" i="2"/>
  <c r="H330" i="2"/>
  <c r="K329" i="2"/>
  <c r="I329" i="2"/>
  <c r="G329" i="2"/>
  <c r="E329" i="2"/>
  <c r="K328" i="2"/>
  <c r="I328" i="2"/>
  <c r="H328" i="2"/>
  <c r="G328" i="2"/>
  <c r="E328" i="2"/>
  <c r="I325" i="2"/>
  <c r="H325" i="2"/>
  <c r="K324" i="2"/>
  <c r="I324" i="2"/>
  <c r="G324" i="2"/>
  <c r="E324" i="2"/>
  <c r="K323" i="2"/>
  <c r="I323" i="2"/>
  <c r="H323" i="2"/>
  <c r="G323" i="2"/>
  <c r="E323" i="2"/>
  <c r="K320" i="2"/>
  <c r="I320" i="2"/>
  <c r="H320" i="2"/>
  <c r="G320" i="2"/>
  <c r="E320" i="2"/>
  <c r="K315" i="2"/>
  <c r="I315" i="2"/>
  <c r="H315" i="2"/>
  <c r="G315" i="2"/>
  <c r="E315" i="2"/>
  <c r="K314" i="2"/>
  <c r="I314" i="2"/>
  <c r="H314" i="2"/>
  <c r="G314" i="2"/>
  <c r="E314" i="2"/>
  <c r="K312" i="2"/>
  <c r="I312" i="2"/>
  <c r="H312" i="2"/>
  <c r="G312" i="2"/>
  <c r="E312" i="2"/>
  <c r="K311" i="2"/>
  <c r="I311" i="2"/>
  <c r="H311" i="2"/>
  <c r="G311" i="2"/>
  <c r="E311" i="2"/>
  <c r="K307" i="2"/>
  <c r="I307" i="2"/>
  <c r="H307" i="2"/>
  <c r="G307" i="2"/>
  <c r="E307" i="2"/>
  <c r="K305" i="2"/>
  <c r="I305" i="2"/>
  <c r="H305" i="2"/>
  <c r="G305" i="2"/>
  <c r="E305" i="2"/>
  <c r="K301" i="2"/>
  <c r="I301" i="2"/>
  <c r="H301" i="2"/>
  <c r="G301" i="2"/>
  <c r="E301" i="2"/>
  <c r="K299" i="2"/>
  <c r="I299" i="2"/>
  <c r="H299" i="2"/>
  <c r="G299" i="2"/>
  <c r="E299" i="2"/>
  <c r="K295" i="2"/>
  <c r="I295" i="2"/>
  <c r="H295" i="2"/>
  <c r="G295" i="2"/>
  <c r="E295" i="2"/>
  <c r="K293" i="2"/>
  <c r="I293" i="2"/>
  <c r="H293" i="2"/>
  <c r="G293" i="2"/>
  <c r="E293" i="2"/>
  <c r="K292" i="2"/>
  <c r="I292" i="2"/>
  <c r="H292" i="2"/>
  <c r="G292" i="2"/>
  <c r="E292" i="2"/>
  <c r="K289" i="2"/>
  <c r="I289" i="2"/>
  <c r="H289" i="2"/>
  <c r="G289" i="2"/>
  <c r="E289" i="2"/>
  <c r="K288" i="2"/>
  <c r="I288" i="2"/>
  <c r="H288" i="2"/>
  <c r="G288" i="2"/>
  <c r="E288" i="2"/>
  <c r="K286" i="2"/>
  <c r="I286" i="2"/>
  <c r="H286" i="2"/>
  <c r="G286" i="2"/>
  <c r="E286" i="2"/>
  <c r="K285" i="2"/>
  <c r="I285" i="2"/>
  <c r="H285" i="2"/>
  <c r="G285" i="2"/>
  <c r="E285" i="2"/>
  <c r="K284" i="2"/>
  <c r="I284" i="2"/>
  <c r="H284" i="2"/>
  <c r="G284" i="2"/>
  <c r="E284" i="2"/>
  <c r="K283" i="2"/>
  <c r="I283" i="2"/>
  <c r="H283" i="2"/>
  <c r="G283" i="2"/>
  <c r="E283" i="2"/>
  <c r="K282" i="2"/>
  <c r="I282" i="2"/>
  <c r="H282" i="2"/>
  <c r="G282" i="2"/>
  <c r="E282" i="2"/>
  <c r="I279" i="2"/>
  <c r="H279" i="2"/>
  <c r="K278" i="2"/>
  <c r="I278" i="2"/>
  <c r="G278" i="2"/>
  <c r="E278" i="2"/>
  <c r="K277" i="2"/>
  <c r="I277" i="2"/>
  <c r="H277" i="2"/>
  <c r="G277" i="2"/>
  <c r="E277" i="2"/>
  <c r="K269" i="2"/>
  <c r="I269" i="2"/>
  <c r="H269" i="2"/>
  <c r="G269" i="2"/>
  <c r="E269" i="2"/>
  <c r="I266" i="2"/>
  <c r="H266" i="2"/>
  <c r="K265" i="2"/>
  <c r="I265" i="2"/>
  <c r="G265" i="2"/>
  <c r="E265" i="2"/>
  <c r="K264" i="2"/>
  <c r="I264" i="2"/>
  <c r="H264" i="2"/>
  <c r="G264" i="2"/>
  <c r="E264" i="2"/>
  <c r="K262" i="2"/>
  <c r="I262" i="2"/>
  <c r="H262" i="2"/>
  <c r="G262" i="2"/>
  <c r="E262" i="2"/>
  <c r="K260" i="2"/>
  <c r="I260" i="2"/>
  <c r="H260" i="2"/>
  <c r="G260" i="2"/>
  <c r="E260" i="2"/>
  <c r="K258" i="2"/>
  <c r="I258" i="2"/>
  <c r="H258" i="2"/>
  <c r="G258" i="2"/>
  <c r="E258" i="2"/>
  <c r="K256" i="2"/>
  <c r="I256" i="2"/>
  <c r="H256" i="2"/>
  <c r="G256" i="2"/>
  <c r="E256" i="2"/>
  <c r="K254" i="2"/>
  <c r="I254" i="2"/>
  <c r="H254" i="2"/>
  <c r="G254" i="2"/>
  <c r="E254" i="2"/>
  <c r="K252" i="2"/>
  <c r="I252" i="2"/>
  <c r="H252" i="2"/>
  <c r="G252" i="2"/>
  <c r="E252" i="2"/>
  <c r="K250" i="2"/>
  <c r="I250" i="2"/>
  <c r="H250" i="2"/>
  <c r="G250" i="2"/>
  <c r="E250" i="2"/>
  <c r="K248" i="2"/>
  <c r="I248" i="2"/>
  <c r="H248" i="2"/>
  <c r="G248" i="2"/>
  <c r="E248" i="2"/>
  <c r="K246" i="2"/>
  <c r="I246" i="2"/>
  <c r="H246" i="2"/>
  <c r="G246" i="2"/>
  <c r="E246" i="2"/>
  <c r="K244" i="2"/>
  <c r="I244" i="2"/>
  <c r="H244" i="2"/>
  <c r="G244" i="2"/>
  <c r="E244" i="2"/>
  <c r="K242" i="2"/>
  <c r="I242" i="2"/>
  <c r="H242" i="2"/>
  <c r="G242" i="2"/>
  <c r="E242" i="2"/>
  <c r="K241" i="2"/>
  <c r="I241" i="2"/>
  <c r="H241" i="2"/>
  <c r="G241" i="2"/>
  <c r="E241" i="2"/>
  <c r="K239" i="2"/>
  <c r="I239" i="2"/>
  <c r="H239" i="2"/>
  <c r="G239" i="2"/>
  <c r="E239" i="2"/>
  <c r="K237" i="2"/>
  <c r="I237" i="2"/>
  <c r="H237" i="2"/>
  <c r="G237" i="2"/>
  <c r="E237" i="2"/>
  <c r="K235" i="2"/>
  <c r="I235" i="2"/>
  <c r="H235" i="2"/>
  <c r="G235" i="2"/>
  <c r="E235" i="2"/>
  <c r="K233" i="2"/>
  <c r="I233" i="2"/>
  <c r="H233" i="2"/>
  <c r="G233" i="2"/>
  <c r="E233" i="2"/>
  <c r="K231" i="2"/>
  <c r="I231" i="2"/>
  <c r="H231" i="2"/>
  <c r="G231" i="2"/>
  <c r="E231" i="2"/>
  <c r="K229" i="2"/>
  <c r="I229" i="2"/>
  <c r="H229" i="2"/>
  <c r="G229" i="2"/>
  <c r="E229" i="2"/>
  <c r="K227" i="2"/>
  <c r="I227" i="2"/>
  <c r="H227" i="2"/>
  <c r="G227" i="2"/>
  <c r="E227" i="2"/>
  <c r="K225" i="2"/>
  <c r="I225" i="2"/>
  <c r="H225" i="2"/>
  <c r="G225" i="2"/>
  <c r="E225" i="2"/>
  <c r="I222" i="2"/>
  <c r="H222" i="2"/>
  <c r="K221" i="2"/>
  <c r="I221" i="2"/>
  <c r="G221" i="2"/>
  <c r="E221" i="2"/>
  <c r="K220" i="2"/>
  <c r="I220" i="2"/>
  <c r="H220" i="2"/>
  <c r="G220" i="2"/>
  <c r="E220" i="2"/>
  <c r="K218" i="2"/>
  <c r="I218" i="2"/>
  <c r="H218" i="2"/>
  <c r="G218" i="2"/>
  <c r="E218" i="2"/>
  <c r="K215" i="2"/>
  <c r="I215" i="2"/>
  <c r="H215" i="2"/>
  <c r="G215" i="2"/>
  <c r="E215" i="2"/>
  <c r="I211" i="2"/>
  <c r="H211" i="2"/>
  <c r="K210" i="2"/>
  <c r="I210" i="2"/>
  <c r="G210" i="2"/>
  <c r="E210" i="2"/>
  <c r="K209" i="2"/>
  <c r="I209" i="2"/>
  <c r="H209" i="2"/>
  <c r="G209" i="2"/>
  <c r="E209" i="2"/>
  <c r="K207" i="2"/>
  <c r="I207" i="2"/>
  <c r="H207" i="2"/>
  <c r="G207" i="2"/>
  <c r="E207" i="2"/>
  <c r="K202" i="2"/>
  <c r="I202" i="2"/>
  <c r="H202" i="2"/>
  <c r="G202" i="2"/>
  <c r="E202" i="2"/>
  <c r="K198" i="2"/>
  <c r="I198" i="2"/>
  <c r="H198" i="2"/>
  <c r="G198" i="2"/>
  <c r="E198" i="2"/>
  <c r="K196" i="2"/>
  <c r="I196" i="2"/>
  <c r="H196" i="2"/>
  <c r="G196" i="2"/>
  <c r="E196" i="2"/>
  <c r="K192" i="2"/>
  <c r="I192" i="2"/>
  <c r="H192" i="2"/>
  <c r="G192" i="2"/>
  <c r="E192" i="2"/>
  <c r="K190" i="2"/>
  <c r="I190" i="2"/>
  <c r="H190" i="2"/>
  <c r="G190" i="2"/>
  <c r="E190" i="2"/>
  <c r="K187" i="2"/>
  <c r="I187" i="2"/>
  <c r="H187" i="2"/>
  <c r="G187" i="2"/>
  <c r="E187" i="2"/>
  <c r="K186" i="2"/>
  <c r="I186" i="2"/>
  <c r="H186" i="2"/>
  <c r="G186" i="2"/>
  <c r="E186" i="2"/>
  <c r="K184" i="2"/>
  <c r="I184" i="2"/>
  <c r="H184" i="2"/>
  <c r="G184" i="2"/>
  <c r="E184" i="2"/>
  <c r="K181" i="2"/>
  <c r="I181" i="2"/>
  <c r="H181" i="2"/>
  <c r="G181" i="2"/>
  <c r="E181" i="2"/>
  <c r="K179" i="2"/>
  <c r="I179" i="2"/>
  <c r="H179" i="2"/>
  <c r="G179" i="2"/>
  <c r="E179" i="2"/>
  <c r="K176" i="2"/>
  <c r="I176" i="2"/>
  <c r="H176" i="2"/>
  <c r="G176" i="2"/>
  <c r="E176" i="2"/>
  <c r="K174" i="2"/>
  <c r="I174" i="2"/>
  <c r="H174" i="2"/>
  <c r="G174" i="2"/>
  <c r="E174" i="2"/>
  <c r="K170" i="2"/>
  <c r="I170" i="2"/>
  <c r="H170" i="2"/>
  <c r="G170" i="2"/>
  <c r="E170" i="2"/>
  <c r="K168" i="2"/>
  <c r="I168" i="2"/>
  <c r="H168" i="2"/>
  <c r="G168" i="2"/>
  <c r="E168" i="2"/>
  <c r="K165" i="2"/>
  <c r="I165" i="2"/>
  <c r="H165" i="2"/>
  <c r="G165" i="2"/>
  <c r="E165" i="2"/>
  <c r="K162" i="2"/>
  <c r="I162" i="2"/>
  <c r="H162" i="2"/>
  <c r="G162" i="2"/>
  <c r="E162" i="2"/>
  <c r="K161" i="2"/>
  <c r="I161" i="2"/>
  <c r="H161" i="2"/>
  <c r="G161" i="2"/>
  <c r="E161" i="2"/>
  <c r="K157" i="2"/>
  <c r="I157" i="2"/>
  <c r="H157" i="2"/>
  <c r="G157" i="2"/>
  <c r="E157" i="2"/>
  <c r="K156" i="2"/>
  <c r="I156" i="2"/>
  <c r="H156" i="2"/>
  <c r="G156" i="2"/>
  <c r="E156" i="2"/>
  <c r="K154" i="2"/>
  <c r="I154" i="2"/>
  <c r="H154" i="2"/>
  <c r="G154" i="2"/>
  <c r="E154" i="2"/>
  <c r="K153" i="2"/>
  <c r="I153" i="2"/>
  <c r="H153" i="2"/>
  <c r="G153" i="2"/>
  <c r="E153" i="2"/>
  <c r="K152" i="2"/>
  <c r="I152" i="2"/>
  <c r="H152" i="2"/>
  <c r="G152" i="2"/>
  <c r="E152" i="2"/>
  <c r="K149" i="2"/>
  <c r="I149" i="2"/>
  <c r="H149" i="2"/>
  <c r="G149" i="2"/>
  <c r="E149" i="2"/>
  <c r="K148" i="2"/>
  <c r="I148" i="2"/>
  <c r="H148" i="2"/>
  <c r="G148" i="2"/>
  <c r="E148" i="2"/>
  <c r="K147" i="2"/>
  <c r="I147" i="2"/>
  <c r="H147" i="2"/>
  <c r="G147" i="2"/>
  <c r="E147" i="2"/>
  <c r="K144" i="2"/>
  <c r="I144" i="2"/>
  <c r="H144" i="2"/>
  <c r="G144" i="2"/>
  <c r="E144" i="2"/>
  <c r="K143" i="2"/>
  <c r="I143" i="2"/>
  <c r="H143" i="2"/>
  <c r="G143" i="2"/>
  <c r="E143" i="2"/>
  <c r="K142" i="2"/>
  <c r="I142" i="2"/>
  <c r="H142" i="2"/>
  <c r="G142" i="2"/>
  <c r="E142" i="2"/>
  <c r="K141" i="2"/>
  <c r="I141" i="2"/>
  <c r="H141" i="2"/>
  <c r="G141" i="2"/>
  <c r="E141" i="2"/>
  <c r="K138" i="2"/>
  <c r="I138" i="2"/>
  <c r="H138" i="2"/>
  <c r="G138" i="2"/>
  <c r="E138" i="2"/>
  <c r="K137" i="2"/>
  <c r="I137" i="2"/>
  <c r="H137" i="2"/>
  <c r="G137" i="2"/>
  <c r="E137" i="2"/>
  <c r="K136" i="2"/>
  <c r="I136" i="2"/>
  <c r="H136" i="2"/>
  <c r="G136" i="2"/>
  <c r="E136" i="2"/>
  <c r="K135" i="2"/>
  <c r="I135" i="2"/>
  <c r="H135" i="2"/>
  <c r="G135" i="2"/>
  <c r="E135" i="2"/>
  <c r="K132" i="2"/>
  <c r="I132" i="2"/>
  <c r="H132" i="2"/>
  <c r="G132" i="2"/>
  <c r="E132" i="2"/>
  <c r="K131" i="2"/>
  <c r="I131" i="2"/>
  <c r="H131" i="2"/>
  <c r="G131" i="2"/>
  <c r="E131" i="2"/>
  <c r="K130" i="2"/>
  <c r="I130" i="2"/>
  <c r="H130" i="2"/>
  <c r="G130" i="2"/>
  <c r="E130" i="2"/>
  <c r="K129" i="2"/>
  <c r="I129" i="2"/>
  <c r="H129" i="2"/>
  <c r="G129" i="2"/>
  <c r="E129" i="2"/>
  <c r="K128" i="2"/>
  <c r="I128" i="2"/>
  <c r="H128" i="2"/>
  <c r="G128" i="2"/>
  <c r="E128" i="2"/>
  <c r="K125" i="2"/>
  <c r="I125" i="2"/>
  <c r="H125" i="2"/>
  <c r="G125" i="2"/>
  <c r="E125" i="2"/>
  <c r="K124" i="2"/>
  <c r="I124" i="2"/>
  <c r="H124" i="2"/>
  <c r="G124" i="2"/>
  <c r="E124" i="2"/>
  <c r="K123" i="2"/>
  <c r="I123" i="2"/>
  <c r="H123" i="2"/>
  <c r="G123" i="2"/>
  <c r="E123" i="2"/>
  <c r="K122" i="2"/>
  <c r="I122" i="2"/>
  <c r="H122" i="2"/>
  <c r="G122" i="2"/>
  <c r="E122" i="2"/>
  <c r="K121" i="2"/>
  <c r="I121" i="2"/>
  <c r="H121" i="2"/>
  <c r="G121" i="2"/>
  <c r="E121" i="2"/>
  <c r="K118" i="2"/>
  <c r="I118" i="2"/>
  <c r="H118" i="2"/>
  <c r="G118" i="2"/>
  <c r="E118" i="2"/>
  <c r="K115" i="2"/>
  <c r="I115" i="2"/>
  <c r="H115" i="2"/>
  <c r="G115" i="2"/>
  <c r="E115" i="2"/>
  <c r="K113" i="2"/>
  <c r="I113" i="2"/>
  <c r="H113" i="2"/>
  <c r="G113" i="2"/>
  <c r="E113" i="2"/>
  <c r="K110" i="2"/>
  <c r="I110" i="2"/>
  <c r="H110" i="2"/>
  <c r="G110" i="2"/>
  <c r="E110" i="2"/>
  <c r="K109" i="2"/>
  <c r="I109" i="2"/>
  <c r="H109" i="2"/>
  <c r="G109" i="2"/>
  <c r="E109" i="2"/>
  <c r="K108" i="2"/>
  <c r="I108" i="2"/>
  <c r="H108" i="2"/>
  <c r="G108" i="2"/>
  <c r="E108" i="2"/>
  <c r="K107" i="2"/>
  <c r="I107" i="2"/>
  <c r="H107" i="2"/>
  <c r="G107" i="2"/>
  <c r="E107" i="2"/>
  <c r="K105" i="2"/>
  <c r="I105" i="2"/>
  <c r="H105" i="2"/>
  <c r="G105" i="2"/>
  <c r="E105" i="2"/>
  <c r="K104" i="2"/>
  <c r="I104" i="2"/>
  <c r="H104" i="2"/>
  <c r="G104" i="2"/>
  <c r="E104" i="2"/>
  <c r="K103" i="2"/>
  <c r="I103" i="2"/>
  <c r="H103" i="2"/>
  <c r="G103" i="2"/>
  <c r="E103" i="2"/>
  <c r="K101" i="2"/>
  <c r="I101" i="2"/>
  <c r="H101" i="2"/>
  <c r="G101" i="2"/>
  <c r="E101" i="2"/>
  <c r="K99" i="2"/>
  <c r="I99" i="2"/>
  <c r="H99" i="2"/>
  <c r="G99" i="2"/>
  <c r="E99" i="2"/>
  <c r="K98" i="2"/>
  <c r="I98" i="2"/>
  <c r="H98" i="2"/>
  <c r="G98" i="2"/>
  <c r="E98" i="2"/>
  <c r="K97" i="2"/>
  <c r="I97" i="2"/>
  <c r="H97" i="2"/>
  <c r="G97" i="2"/>
  <c r="E97" i="2"/>
  <c r="K96" i="2"/>
  <c r="I96" i="2"/>
  <c r="H96" i="2"/>
  <c r="G96" i="2"/>
  <c r="E96" i="2"/>
  <c r="K95" i="2"/>
  <c r="I95" i="2"/>
  <c r="H95" i="2"/>
  <c r="G95" i="2"/>
  <c r="E95" i="2"/>
  <c r="K93" i="2"/>
  <c r="I93" i="2"/>
  <c r="H93" i="2"/>
  <c r="G93" i="2"/>
  <c r="E93" i="2"/>
  <c r="K92" i="2"/>
  <c r="I92" i="2"/>
  <c r="H92" i="2"/>
  <c r="G92" i="2"/>
  <c r="E92" i="2"/>
  <c r="K90" i="2"/>
  <c r="I90" i="2"/>
  <c r="H90" i="2"/>
  <c r="G90" i="2"/>
  <c r="E90" i="2"/>
  <c r="K88" i="2"/>
  <c r="I88" i="2"/>
  <c r="H88" i="2"/>
  <c r="G88" i="2"/>
  <c r="E88" i="2"/>
  <c r="K86" i="2"/>
  <c r="I86" i="2"/>
  <c r="H86" i="2"/>
  <c r="G86" i="2"/>
  <c r="E86" i="2"/>
  <c r="K84" i="2"/>
  <c r="I84" i="2"/>
  <c r="H84" i="2"/>
  <c r="G84" i="2"/>
  <c r="E84" i="2"/>
  <c r="I81" i="2"/>
  <c r="H81" i="2"/>
  <c r="K80" i="2"/>
  <c r="I80" i="2"/>
  <c r="G80" i="2"/>
  <c r="E80" i="2"/>
  <c r="K79" i="2"/>
  <c r="I79" i="2"/>
  <c r="H79" i="2"/>
  <c r="G79" i="2"/>
  <c r="E79" i="2"/>
  <c r="K77" i="2"/>
  <c r="I77" i="2"/>
  <c r="H77" i="2"/>
  <c r="G77" i="2"/>
  <c r="E77" i="2"/>
  <c r="K75" i="2"/>
  <c r="I75" i="2"/>
  <c r="H75" i="2"/>
  <c r="G75" i="2"/>
  <c r="E75" i="2"/>
  <c r="K74" i="2"/>
  <c r="I74" i="2"/>
  <c r="H74" i="2"/>
  <c r="G74" i="2"/>
  <c r="E74" i="2"/>
  <c r="K73" i="2"/>
  <c r="I73" i="2"/>
  <c r="H73" i="2"/>
  <c r="G73" i="2"/>
  <c r="E73" i="2"/>
  <c r="K72" i="2"/>
  <c r="I72" i="2"/>
  <c r="H72" i="2"/>
  <c r="G72" i="2"/>
  <c r="E72" i="2"/>
  <c r="K71" i="2"/>
  <c r="I71" i="2"/>
  <c r="H71" i="2"/>
  <c r="G71" i="2"/>
  <c r="E71" i="2"/>
  <c r="K70" i="2"/>
  <c r="I70" i="2"/>
  <c r="H70" i="2"/>
  <c r="G70" i="2"/>
  <c r="E70" i="2"/>
  <c r="K69" i="2"/>
  <c r="I69" i="2"/>
  <c r="H69" i="2"/>
  <c r="G69" i="2"/>
  <c r="E69" i="2"/>
  <c r="K68" i="2"/>
  <c r="I68" i="2"/>
  <c r="H68" i="2"/>
  <c r="G68" i="2"/>
  <c r="E68" i="2"/>
  <c r="K67" i="2"/>
  <c r="I67" i="2"/>
  <c r="H67" i="2"/>
  <c r="G67" i="2"/>
  <c r="E67" i="2"/>
  <c r="K65" i="2"/>
  <c r="I65" i="2"/>
  <c r="H65" i="2"/>
  <c r="G65" i="2"/>
  <c r="E65" i="2"/>
  <c r="K64" i="2"/>
  <c r="I64" i="2"/>
  <c r="H64" i="2"/>
  <c r="G64" i="2"/>
  <c r="E64" i="2"/>
  <c r="K63" i="2"/>
  <c r="I63" i="2"/>
  <c r="H63" i="2"/>
  <c r="G63" i="2"/>
  <c r="E63" i="2"/>
  <c r="I60" i="2"/>
  <c r="H60" i="2"/>
  <c r="K59" i="2"/>
  <c r="I59" i="2"/>
  <c r="G59" i="2"/>
  <c r="E59" i="2"/>
  <c r="K58" i="2"/>
  <c r="I58" i="2"/>
  <c r="H58" i="2"/>
  <c r="G58" i="2"/>
  <c r="E58" i="2"/>
  <c r="K55" i="2"/>
  <c r="I55" i="2"/>
  <c r="H55" i="2"/>
  <c r="G55" i="2"/>
  <c r="E55" i="2"/>
  <c r="K50" i="2"/>
  <c r="I50" i="2"/>
  <c r="H50" i="2"/>
  <c r="G50" i="2"/>
  <c r="E50" i="2"/>
  <c r="K47" i="2"/>
  <c r="I47" i="2"/>
  <c r="H47" i="2"/>
  <c r="G47" i="2"/>
  <c r="E47" i="2"/>
  <c r="K45" i="2"/>
  <c r="I45" i="2"/>
  <c r="H45" i="2"/>
  <c r="G45" i="2"/>
  <c r="E45" i="2"/>
  <c r="K42" i="2"/>
  <c r="I42" i="2"/>
  <c r="H42" i="2"/>
  <c r="G42" i="2"/>
  <c r="E42" i="2"/>
  <c r="K40" i="2"/>
  <c r="I40" i="2"/>
  <c r="H40" i="2"/>
  <c r="G40" i="2"/>
  <c r="E40" i="2"/>
  <c r="K38" i="2"/>
  <c r="I38" i="2"/>
  <c r="H38" i="2"/>
  <c r="G38" i="2"/>
  <c r="E38" i="2"/>
  <c r="K36" i="2"/>
  <c r="I36" i="2"/>
  <c r="H36" i="2"/>
  <c r="G36" i="2"/>
  <c r="E36" i="2"/>
  <c r="K34" i="2"/>
  <c r="I34" i="2"/>
  <c r="H34" i="2"/>
  <c r="G34" i="2"/>
  <c r="E34" i="2"/>
  <c r="K32" i="2"/>
  <c r="I32" i="2"/>
  <c r="H32" i="2"/>
  <c r="G32" i="2"/>
  <c r="E32" i="2"/>
  <c r="K31" i="2"/>
  <c r="I31" i="2"/>
  <c r="H31" i="2"/>
  <c r="G31" i="2"/>
  <c r="E31" i="2"/>
  <c r="K30" i="2"/>
  <c r="I30" i="2"/>
  <c r="H30" i="2"/>
  <c r="G30" i="2"/>
  <c r="E30" i="2"/>
  <c r="K28" i="2"/>
  <c r="I28" i="2"/>
  <c r="H28" i="2"/>
  <c r="G28" i="2"/>
  <c r="E28" i="2"/>
  <c r="K26" i="2"/>
  <c r="I26" i="2"/>
  <c r="H26" i="2"/>
  <c r="G26" i="2"/>
  <c r="E26" i="2"/>
  <c r="K25" i="2"/>
  <c r="I25" i="2"/>
  <c r="H25" i="2"/>
  <c r="G25" i="2"/>
  <c r="E25" i="2"/>
  <c r="K24" i="2"/>
  <c r="I24" i="2"/>
  <c r="H24" i="2"/>
  <c r="G24" i="2"/>
  <c r="E24" i="2"/>
  <c r="K22" i="2"/>
  <c r="I22" i="2"/>
  <c r="H22" i="2"/>
  <c r="G22" i="2"/>
  <c r="E22" i="2"/>
  <c r="K20" i="2"/>
  <c r="I20" i="2"/>
  <c r="H20" i="2"/>
  <c r="G20" i="2"/>
  <c r="E20" i="2"/>
  <c r="K19" i="2"/>
  <c r="I19" i="2"/>
  <c r="H19" i="2"/>
  <c r="G19" i="2"/>
  <c r="E19" i="2"/>
  <c r="I16" i="2"/>
  <c r="H16" i="2"/>
  <c r="K15" i="2"/>
  <c r="I15" i="2"/>
  <c r="G15" i="2"/>
  <c r="E15" i="2"/>
  <c r="K14" i="2"/>
  <c r="I14" i="2"/>
  <c r="H14" i="2"/>
  <c r="G14" i="2"/>
  <c r="E14" i="2"/>
  <c r="K12" i="2"/>
  <c r="I12" i="2"/>
  <c r="H12" i="2"/>
  <c r="G12" i="2"/>
  <c r="E12" i="2"/>
  <c r="K10" i="2"/>
  <c r="I10" i="2"/>
  <c r="H10" i="2"/>
  <c r="G10" i="2"/>
  <c r="E10" i="2"/>
  <c r="K8" i="2"/>
  <c r="I8" i="2"/>
  <c r="H8" i="2"/>
  <c r="G8" i="2"/>
  <c r="E8" i="2"/>
  <c r="K6" i="2"/>
  <c r="I6" i="2"/>
  <c r="H6" i="2"/>
  <c r="G6" i="2"/>
  <c r="E6" i="2"/>
  <c r="K4" i="2"/>
  <c r="I4" i="2"/>
  <c r="H4" i="2"/>
  <c r="G4" i="2"/>
  <c r="E4" i="2"/>
</calcChain>
</file>

<file path=xl/sharedStrings.xml><?xml version="1.0" encoding="utf-8"?>
<sst xmlns="http://schemas.openxmlformats.org/spreadsheetml/2006/main" count="822" uniqueCount="344">
  <si>
    <t>Název</t>
  </si>
  <si>
    <t>Hodnota</t>
  </si>
  <si>
    <t>Nadpis rekapitulace</t>
  </si>
  <si>
    <t>Seznam prací a dodávek</t>
  </si>
  <si>
    <t>Akce</t>
  </si>
  <si>
    <t>SAKO Brno, a.s. - Dotřiďovací linky</t>
  </si>
  <si>
    <t>Projekt</t>
  </si>
  <si>
    <t>SO 02 Hala dotřiďovací linky
13 Zdravotní instalace</t>
  </si>
  <si>
    <t>Investor</t>
  </si>
  <si>
    <t>SAKO Brno, a.s.</t>
  </si>
  <si>
    <t>Z. č.</t>
  </si>
  <si>
    <t>849 239 50</t>
  </si>
  <si>
    <t>A. č.</t>
  </si>
  <si>
    <t>19-40/047</t>
  </si>
  <si>
    <t>Smlouva</t>
  </si>
  <si>
    <t/>
  </si>
  <si>
    <t>Vypracoval</t>
  </si>
  <si>
    <t>Jiří Frolík</t>
  </si>
  <si>
    <t>Kontroloval</t>
  </si>
  <si>
    <t>Jiří Gregorovič</t>
  </si>
  <si>
    <t>Datum</t>
  </si>
  <si>
    <t>18.08.2020</t>
  </si>
  <si>
    <t>Zpracovatel</t>
  </si>
  <si>
    <t>B-Projekting, spol. s r.o. Zlín</t>
  </si>
  <si>
    <t>CÚ</t>
  </si>
  <si>
    <t>Rozpočet je vypracován dle ceníku 800 - 721 Zdravotně technické instalace budov od fy ÚRS Praha a.s._x000D_
Ceny jsou platné pro rok 2020.</t>
  </si>
  <si>
    <t>Poznámka</t>
  </si>
  <si>
    <t>Uvedené ceny jsou v Kč a nezahrnují DPH, pokud to není uvedeno. Nedílnou součástí rozpočtu a výkazů výměr je i výkresová dokumentace._x000D_
Dokumentace tvoří jeden celek a je nutno,zvláště při stanovení ceny, se s ní komplexně seznámit._x000D_
Při oceňování výkazů výměr a specifikací pro zpracování nabídky je nutné vycházet ze všech částí dokumentace_x000D_
(výkresové dokumentace,technické zprávy,zadávacích dokumentů)._x000D_
Povinností dodavatele je překontrolovat specifikaci materiálů_x000D_
a případný chybějící materiál nebo výkony doplnit a ocenit._x000D_
Součástí ceny musí být veškeré náklady, aby cena byla konečná a zahrnovala celou dodávku a montáž akce.</t>
  </si>
  <si>
    <t>GZS %</t>
  </si>
  <si>
    <t>2,95</t>
  </si>
  <si>
    <t>Provozní vlivy  %</t>
  </si>
  <si>
    <t>0,85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</si>
  <si>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</si>
  <si>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</si>
  <si>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</si>
  <si>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</si>
  <si>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</si>
  <si>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</si>
  <si>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Roční nárůst cen 1</t>
  </si>
  <si>
    <t>Roční nárůst cen 2</t>
  </si>
  <si>
    <t>1. sazba DPH %
- i pro přirážky rekapitulace</t>
  </si>
  <si>
    <t>19</t>
  </si>
  <si>
    <t>2. sazba DPH %</t>
  </si>
  <si>
    <t>9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</si>
  <si>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</si>
  <si>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</si>
  <si>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</si>
  <si>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</si>
  <si>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</si>
  <si>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</si>
  <si>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</si>
  <si>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</si>
  <si>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Hmotnost</t>
  </si>
  <si>
    <t>Hmotnost celkem</t>
  </si>
  <si>
    <t>Zemní práce</t>
  </si>
  <si>
    <t>HLOUBENÍ RÝH ŠÍŘKY do 800 mm</t>
  </si>
  <si>
    <t xml:space="preserve"> v hornině 2, ručně</t>
  </si>
  <si>
    <t>m3</t>
  </si>
  <si>
    <t>ZÁSYP JAM, RÝH, ŠACHET SE ZHUTNĚNÍM</t>
  </si>
  <si>
    <t>vč. dodávky štěrkopísku zásypového</t>
  </si>
  <si>
    <t>OBSYP POTRUBÍ SE ZHUTNĚNÍM BEZ PROHOZENÍ SYPANINY</t>
  </si>
  <si>
    <t xml:space="preserve"> -</t>
  </si>
  <si>
    <t>PŘÍPLATEK ZA PROHOZENÍ SYPANINY PRO OBSYP POTRUBÍ</t>
  </si>
  <si>
    <t>SVISLÉ PŘEMÍSTĚNÍ VÝKOPKU Z HORNINY 1-4</t>
  </si>
  <si>
    <t xml:space="preserve"> do 2,5 m</t>
  </si>
  <si>
    <t>VODOROVNÉ PŘEMÍSTĚNÍ VÝKOPKU Z HORNINY 1-4</t>
  </si>
  <si>
    <t xml:space="preserve"> do 20 m</t>
  </si>
  <si>
    <t>Zemní práce - celkem</t>
  </si>
  <si>
    <t>721 - Vnitřní kanalizace</t>
  </si>
  <si>
    <t>POTRUBÍ PVC hladké KG SYSTÉM (SN4) SVODNÉ (LEŽATÉ)</t>
  </si>
  <si>
    <t xml:space="preserve"> DN 100</t>
  </si>
  <si>
    <t>m</t>
  </si>
  <si>
    <t xml:space="preserve"> DN 125</t>
  </si>
  <si>
    <t>POTRUBÍ POLYPROPYLENOVÉ (PP)
HT SYSTÉM
ODPADNÍ HRDLOVÉ (SVISLÉ)</t>
  </si>
  <si>
    <t>DN 110</t>
  </si>
  <si>
    <t>POTRUBÍ POLYPROPYLENOVÉ (PP)
HT SYSTÉM
PŘIPOJOVACÍ HRDLOVÉ</t>
  </si>
  <si>
    <t>DN 40</t>
  </si>
  <si>
    <t>DN 50</t>
  </si>
  <si>
    <t>POTRUBÍ POLYPROPYLENOVÉ (PP)
HT SYSTÉM
VĚTRACÍ HRDLOVÉ</t>
  </si>
  <si>
    <t>VYVEDENÍ A UPEVNĚNÍ ODPADNÍCH VÝPUSTEK</t>
  </si>
  <si>
    <t>ks</t>
  </si>
  <si>
    <t>DN 100</t>
  </si>
  <si>
    <t>PŘÍSLUŠENSTVÍ K ODPADNÍMU SYSTÉMU KADH
VĚTRACÍ NÁSTAVEC</t>
  </si>
  <si>
    <t>SIFON KGSIF</t>
  </si>
  <si>
    <t>DN 110 (A)</t>
  </si>
  <si>
    <t>PODLAHOVÉ VPUSTI SE SVISLÝM ODTOKEM</t>
  </si>
  <si>
    <t>DN 100 mřížka 145 x 145 mm (podlaha)</t>
  </si>
  <si>
    <t>DN 50 mřížka nerez 145 x 145 mm (sprcha)</t>
  </si>
  <si>
    <t>MONTAŽ PODLAHOVÝ VPUSTÍ</t>
  </si>
  <si>
    <t>LAPAČE STREŠNÍCH SPLAVENIN</t>
  </si>
  <si>
    <t>LITINOVÉ</t>
  </si>
  <si>
    <t>DN 125</t>
  </si>
  <si>
    <t>ZKOUŠKA TĚSNOSTI KANALIZACE
V OBJEKTECH PODLE ČSN 75 6760
VODOU</t>
  </si>
  <si>
    <t>do DN 125</t>
  </si>
  <si>
    <t>PŘESUN HMOT TONÁŽNÍ PRO VNITŘNÍ KANALIZACE</t>
  </si>
  <si>
    <t>V OBJEKTECH VÝŠKY</t>
  </si>
  <si>
    <t>přes 6 do 12 m</t>
  </si>
  <si>
    <t>t</t>
  </si>
  <si>
    <t>PŘÍPLATEK K CENĚ</t>
  </si>
  <si>
    <t>ZA ZVĚTŠENÝ PŘESUN</t>
  </si>
  <si>
    <t>přes vymezenou největší</t>
  </si>
  <si>
    <t>dopravní vzdálenost</t>
  </si>
  <si>
    <t>do 100 m</t>
  </si>
  <si>
    <t>ZA KAŽDÝCH DALŠÍCH</t>
  </si>
  <si>
    <t>I ZAPOČATÝCH 1000 m</t>
  </si>
  <si>
    <t>přes 1000 m</t>
  </si>
  <si>
    <t>721 - Vnitřní kanalizace - celkem</t>
  </si>
  <si>
    <t>Podtlakové odvodnění střechy</t>
  </si>
  <si>
    <t>VPUSTI A PŘÍSLUŠENSTVÍ</t>
  </si>
  <si>
    <t>střešní vtok + foliový typ</t>
  </si>
  <si>
    <t>elektrický ohřev</t>
  </si>
  <si>
    <t>set pro připojení parozábrany DN 75</t>
  </si>
  <si>
    <t>POTRUBÍ</t>
  </si>
  <si>
    <t>potrubí PEHD d40, tvarovky PEHD, uchycení</t>
  </si>
  <si>
    <t>potrubí PEHD d50, tvarovky PEHD, uchycení</t>
  </si>
  <si>
    <t>potrubí PEHD d56, tvarovky PEHD, uchycení</t>
  </si>
  <si>
    <t>potrubí PEHD d63, tvarovky PEHD, uchycení</t>
  </si>
  <si>
    <t>potrubí PEHD d75, tvarovky PEHD, uchycení</t>
  </si>
  <si>
    <t>potrubí PEHD d90, tvarovky PEHD, uchycení</t>
  </si>
  <si>
    <t>potrubí PEHD d110, tvarovky PEHD, uchycení</t>
  </si>
  <si>
    <t>potrubí PEHD d160, tvarovky PEHD, uchycení</t>
  </si>
  <si>
    <t>potrubí PEHD d200, tvarovky PEHD, uchycení</t>
  </si>
  <si>
    <t>CELKOVÁ CENA DODÁVKY ODVODNĚNÍ STŘECHY</t>
  </si>
  <si>
    <t>cena dodávky</t>
  </si>
  <si>
    <t>kpl</t>
  </si>
  <si>
    <t>CELKOVÁ CENA MONTÁŽE</t>
  </si>
  <si>
    <t>cena montáže 35% z ceny dodávky</t>
  </si>
  <si>
    <t>Podtlakové odvodnění střechy - celkem</t>
  </si>
  <si>
    <t>722 - Vnitřní vodovod</t>
  </si>
  <si>
    <t>VODOVODNÍ POTRUBÍ Z PE100RC SDR 11 PODLE ČSN EN 12201</t>
  </si>
  <si>
    <t xml:space="preserve"> D 90x8,2 mm</t>
  </si>
  <si>
    <t>MONTÁŽ VODOVODNÍ POTRUBÍ Z PLASTU V OTEVŘENÉM VÝKOPU PE100 SVAŘOVANÝCH NA TUPO SDR 11 / PN16</t>
  </si>
  <si>
    <t xml:space="preserve"> koleno 90° pN 16, D 90x8,2 mm</t>
  </si>
  <si>
    <t>MONTÁŽ TVAROVEK VODOVODNÍHO POTRUBÍ Z PLASTU V OTEVŘENÉM VÝKOPU PE100 SVAŘOVANÝCH NA TUPO SDR 11 / PN16</t>
  </si>
  <si>
    <t xml:space="preserve"> koleno 90° D 90 mm</t>
  </si>
  <si>
    <t>POTRUBÍ Z OCELOVÝCH TRUBEK
ZÁVITOVÝCH POZINKOVANÝCH
běžných - jakost 11 353.0</t>
  </si>
  <si>
    <t>DN25</t>
  </si>
  <si>
    <t>DN50</t>
  </si>
  <si>
    <t>POTRUBÍ Z POLYPROPYLENU (PPR), SVAŘOVANÝCH POLYFUZNĚ, PN16 (SDR 7,4)</t>
  </si>
  <si>
    <t xml:space="preserve"> D 20 x 2,8</t>
  </si>
  <si>
    <t xml:space="preserve"> D 25 x 3,5</t>
  </si>
  <si>
    <t xml:space="preserve"> D 32 x 4,4</t>
  </si>
  <si>
    <t xml:space="preserve"> D 40 x 5,5</t>
  </si>
  <si>
    <t xml:space="preserve"> D 50 x 6,9</t>
  </si>
  <si>
    <t>ZŘÍZENÍ PŘÍPOJEK NA POTRUBÍ
VYVEDENÍ A UPEVNĚNÍ VÝPUSTEK</t>
  </si>
  <si>
    <t>do DN 25</t>
  </si>
  <si>
    <t>OCHRANA POTRUBÍ Z PLASTŮ
IZOLAČNÍMI TRUBKAMI
Z PĚNĚNÉHO POLYETYLENU PE PŘILEPENÝMI V PŘÍČNÝCH  A  PODÉLNÝCH SPOJÍCH_x000D_
TLOUŠŤKY IZOLACE PŘES 13 DO 20 mm, VNITŘNÍ PRŮMĚR IZOLACE</t>
  </si>
  <si>
    <t>DN do 22 mm</t>
  </si>
  <si>
    <t>DN přes 22 do 45 mm</t>
  </si>
  <si>
    <t>DN přes 45 do 63 mm</t>
  </si>
  <si>
    <t>PODPŮRNÝ ŽLAB PRO POTRUBÍ</t>
  </si>
  <si>
    <t>D 25</t>
  </si>
  <si>
    <t>D 32</t>
  </si>
  <si>
    <t>D 40</t>
  </si>
  <si>
    <t>D 50</t>
  </si>
  <si>
    <t>TLAKOVÉ ZKOUŠKY</t>
  </si>
  <si>
    <t>do DN 50</t>
  </si>
  <si>
    <t>PROPLACH A DESINFEKCE POTRUBÍ</t>
  </si>
  <si>
    <t>do DN 80</t>
  </si>
  <si>
    <t>POŽÁRNÍ PŘÍSLUŠENSTVÍ A ARMATURY</t>
  </si>
  <si>
    <t>HYDRANTOVÝ SYSTÉM S TVAROVĚ STÁLOU HADICÍ CELOPLECHOVÝ DO ZDI</t>
  </si>
  <si>
    <t>hadice d25 mm, délky 30 m</t>
  </si>
  <si>
    <t>soub.</t>
  </si>
  <si>
    <t>KULOVÉ KOHOUTY</t>
  </si>
  <si>
    <t>PN 42 DO 185°C PŘÍMÉ VNITŘNÍ ZÁVIT</t>
  </si>
  <si>
    <t>1/2"</t>
  </si>
  <si>
    <t>3/4"</t>
  </si>
  <si>
    <t>1"</t>
  </si>
  <si>
    <t>6/4"</t>
  </si>
  <si>
    <t>2"</t>
  </si>
  <si>
    <t>MONTÁŽ VODOVODNÍCH ARMATUR</t>
  </si>
  <si>
    <t>SE DVĚMA ZÁVITY</t>
  </si>
  <si>
    <t>G 1/2</t>
  </si>
  <si>
    <t>G 3/4</t>
  </si>
  <si>
    <t>G 1</t>
  </si>
  <si>
    <t>G 6/4</t>
  </si>
  <si>
    <t>G 2</t>
  </si>
  <si>
    <t>VENTIL ZPĚTNÝ</t>
  </si>
  <si>
    <t>PN 10 DO 110°C</t>
  </si>
  <si>
    <t>FILTRY MOSAZNÉ</t>
  </si>
  <si>
    <t>PN 16 DO 80°C</t>
  </si>
  <si>
    <t>KULOVÉ KOHOUTY VYPOUŠTĚCÍ S PŘIP. NA HADICI</t>
  </si>
  <si>
    <t>S JEDNÍM ZÁVITEM</t>
  </si>
  <si>
    <t>ostatních typů</t>
  </si>
  <si>
    <t>POTRUBNÍ ODDĚLOVAČE</t>
  </si>
  <si>
    <t>VNĚJŠÍ ZÁVIT PN 10 DO 65°C</t>
  </si>
  <si>
    <t>G 2"</t>
  </si>
  <si>
    <t>AUTOMATICKÝ ODVZDUŠŇOVACÍ VENTIL</t>
  </si>
  <si>
    <t>CIRKULAČNÍ ČERPADLO, 1x 230 V</t>
  </si>
  <si>
    <t>UP 20-30 N</t>
  </si>
  <si>
    <t>G 5/4</t>
  </si>
  <si>
    <t>VODOMĚRY PRO VODU DO 100°C ZÁVITOVÉ VÍCEVTOKOVÉ MOKROBĚŽNÉ</t>
  </si>
  <si>
    <t>G 3/4 x 160 mm Qn=2,5</t>
  </si>
  <si>
    <t>DOMOVNÍ VÍCEVTOKOVÝ MOKROBĚŽNÝ VODOMĚR
MONTÁŽ DO VODOROVNÉ POLOHY</t>
  </si>
  <si>
    <t>420 040 L300 G2 Q 10-BE PB 16 m3/h, 6/4", 300 mm</t>
  </si>
  <si>
    <t>Impulzní jednotka HRI</t>
  </si>
  <si>
    <t>POJISTNÝ VENTIL</t>
  </si>
  <si>
    <t>pro systém TUV 3/4"</t>
  </si>
  <si>
    <t>TLAKOMĚR průměr 100 DEFORMAČNÍ
S BRONZOVÝM B.PÉREM
SPODNÍ PŘÍPOJ, TYP 3312 S
(bez návarku a tlak.kohoutu)</t>
  </si>
  <si>
    <t>0 - 1.6 MPa</t>
  </si>
  <si>
    <t>ARMATURY PŘÍRUBOVÉ</t>
  </si>
  <si>
    <t>KULOVÝ KOHOUT S ELEKTRICKÝM POHONEM</t>
  </si>
  <si>
    <t>PN 40</t>
  </si>
  <si>
    <t>ELEKTRICKÝ POHON 0-90°, Mk 100Nm, NAPÁJENÍ 100-240V AC 50/60Hz, PŘÍKON 45W</t>
  </si>
  <si>
    <t>MONTÁŽ VODOVODNÍCH
ARMATUR PŘÍRUBOVÝCH</t>
  </si>
  <si>
    <t>722 - Vnitřní vodovod - celkem</t>
  </si>
  <si>
    <t>724 - Strojní zařízení</t>
  </si>
  <si>
    <t>ZAŘÍZENÍ PRO ÚPRAVU VODY</t>
  </si>
  <si>
    <t>FILTRY DOMÁCÍ NA STUDENOU VODU SE ZPĚTNÝM PROPLACHEM</t>
  </si>
  <si>
    <t>soub</t>
  </si>
  <si>
    <t>MEMBRÁNOVÉ EXPANZNÍ NÁDOBY
SOUSTAVY PITNÉ VODY, 
ZVYŠOVÁNÍ TLAKU VODY A
SYSTÉMY OHŘEVU VODY</t>
  </si>
  <si>
    <t>DD 12/10 vč. uzavírací armatury 3/4"</t>
  </si>
  <si>
    <t>724 - Strojní zařízení - celkem</t>
  </si>
  <si>
    <t>725 - Zařizovací předměty</t>
  </si>
  <si>
    <t>UMYVADLA KERAMICKÁ BEZ VÝTOKOVÝCH ARMATUR SE ZÁPACHOVOU UZÁVĚRKOU PŘIPEVNĚNÁ NA STĚNU ŠROUBY BÍLÁ SE SLOUPEM</t>
  </si>
  <si>
    <t>550 mm</t>
  </si>
  <si>
    <t>MONTÁŽ UMYVADEL</t>
  </si>
  <si>
    <t>na šrouby do zdi</t>
  </si>
  <si>
    <t>BATERIE UMYVADLOVÉ STOJÁNKOVÉ</t>
  </si>
  <si>
    <t>pákové bez výpusti</t>
  </si>
  <si>
    <t>MONTÁŽ BATERIÍ</t>
  </si>
  <si>
    <t>stojánkových</t>
  </si>
  <si>
    <t>VENTILY ROHOVÉ</t>
  </si>
  <si>
    <t>bez připojovací trubičky nebo flexi hadičky G 1/2"</t>
  </si>
  <si>
    <t>MONTÁŽ VENTILŮ</t>
  </si>
  <si>
    <t>rohových bez připojovací trubičky G 1/2"</t>
  </si>
  <si>
    <t>SANITÁRNÍ KERAMIKA
STOJÍCÍ KOMBINAČNÍ KLOZET STANDARTNÍ 
hluboké splachování
svislý odpad
barva bílá</t>
  </si>
  <si>
    <t>mísa s armaturou Dual Flush, boční napouštění</t>
  </si>
  <si>
    <t>MONTÁŽ KLOZETOVÝCH MÍS</t>
  </si>
  <si>
    <t>standardních</t>
  </si>
  <si>
    <t>SANITÁRNÍ KERAMIKA
PISOÁR KERAMICKÝ S RADAROVÝ SENZOR
barva bílá</t>
  </si>
  <si>
    <t>s automatickým splachováním s montážní krabicí skupinové vč. zápachové uzávěrky</t>
  </si>
  <si>
    <t>napájecí zdroj pro max. 3ks</t>
  </si>
  <si>
    <t>MONTÁŽ PISOÁRŮ</t>
  </si>
  <si>
    <t>automatických</t>
  </si>
  <si>
    <t>DŘEZY BEZ VÝTOKOVÝCH ARMATUR JEDNODUCHÉ SE ZÁPACHOVOU UZÁVĚRKOU NEREZOVÉ</t>
  </si>
  <si>
    <t>s odkapávací plochou 560x480 mm a miskou</t>
  </si>
  <si>
    <t>MONTÁŽ DŘEZŮ</t>
  </si>
  <si>
    <t>VÝLEVKY BEZ VÝTOKOVÝCH ARMATUR A SPLACHOVACÍ NÁDRŽE KERAMICKÉ</t>
  </si>
  <si>
    <t>se sklopnou plastovou mřížkou 500 mm</t>
  </si>
  <si>
    <t>MONTÁŽ VÝLEVEK</t>
  </si>
  <si>
    <t>keramických</t>
  </si>
  <si>
    <t>ZAŘÍZENÍ ZÁCHODŮ SPLACHOVAČE NÁDRŽKOVÉ PLASTOVÉ</t>
  </si>
  <si>
    <t>nízkopoložené nebo vysokopoložené</t>
  </si>
  <si>
    <t>MONTÁŽ SPLACHOVACÍCH NÁDRŽÍ</t>
  </si>
  <si>
    <t>plastových vysokopoložených</t>
  </si>
  <si>
    <t>BATERIE DŘEZOVÉ NÁSTĚNNÉ PÁKOVÉ S OTÁČIVÝM KULOVÝM ÚSTÍM</t>
  </si>
  <si>
    <t>délka ramínka 300 mm (výlevka+dřez)</t>
  </si>
  <si>
    <t>MONTÁŽ BATERIÍ NÁSTĚNNÝCH</t>
  </si>
  <si>
    <t>pákových nebo klasických</t>
  </si>
  <si>
    <t>BATERIE SPRCHOVÉ</t>
  </si>
  <si>
    <t>nástěnné pákové</t>
  </si>
  <si>
    <t>sprchových s nastavitelnou výškou sprchy</t>
  </si>
  <si>
    <t>725 - Zařizovací předměty - celkem</t>
  </si>
  <si>
    <t>727 - Protipožární ochrana</t>
  </si>
  <si>
    <t>PROTIPOŽÁRNÍ TMEL</t>
  </si>
  <si>
    <t>EI 90, 310 ml</t>
  </si>
  <si>
    <t>PROTIPOŽÁRNÍ MANŽETA</t>
  </si>
  <si>
    <t>Z JEDNÉ STRANY DĚLÍCÍ KONSTRUKCE POŽÁRNÍ ODOLNOST EI 90</t>
  </si>
  <si>
    <t>D 90</t>
  </si>
  <si>
    <t>PROSTUPKA STĚNOU (POŽÁRNĚ DĚLÍCÍ KONSTRUKCI)</t>
  </si>
  <si>
    <t>potrubí v prostupce vystředěno, prostor mezi izolací a prostupkou utěsněn ucpávkou z minerální plsti, která je ze spodní strany uzavřena 30 mm vrstvou silikonového protipožárního tmele</t>
  </si>
  <si>
    <t>Prostupka DN 150 - 250 mm, pro potrubí DN 15-110</t>
  </si>
  <si>
    <t>727 - Protipožární ochrana - celkem</t>
  </si>
  <si>
    <t>713 - Izolace tepelné</t>
  </si>
  <si>
    <t>TERMOIZOLAČNÍ TRUBICE 
s povrchocou ochrannou  hliníkovou folií
zesílenou sklorohoží 5x5 mm
tloušťka stěny 9 mm
vnitřní průměr</t>
  </si>
  <si>
    <t>40 mm</t>
  </si>
  <si>
    <t>50 mm</t>
  </si>
  <si>
    <t>60 mm</t>
  </si>
  <si>
    <t>63 mm</t>
  </si>
  <si>
    <t>76 mm</t>
  </si>
  <si>
    <t>TERMOIZOLAČNÍ TRUBICE 
s povrchocou ochrannou  hliníkovou folií
zesílenou sklorohoží 5x5 mm
tloušťka stěny 13 mm
vnitřní průměr</t>
  </si>
  <si>
    <t>90 mm</t>
  </si>
  <si>
    <t>110 mm</t>
  </si>
  <si>
    <t>MONTÁŽ IZOLAČNÍCH TRUBIC</t>
  </si>
  <si>
    <t>VČ.POMOCNÉHO MATERIÁLU</t>
  </si>
  <si>
    <t>průměr potrubí do DN 50</t>
  </si>
  <si>
    <t>průměr potrubí nad DN 50</t>
  </si>
  <si>
    <t>PÁSY A DESKY, šedé, laminace ALZ, 
tloušťka 20 mm, šířka 100 cm</t>
  </si>
  <si>
    <t>pro potrubí d160 a d200 mm</t>
  </si>
  <si>
    <t>m2</t>
  </si>
  <si>
    <t>MONTÁŽ IZOLACE TEPELNÉ POTRUBÍ</t>
  </si>
  <si>
    <t>A OHYBŮ PÁSY NEBO ROHOŽEMI</t>
  </si>
  <si>
    <t>STAŽENÝMI OCELOVÝM DRÁTEM</t>
  </si>
  <si>
    <t>jednovrstvá</t>
  </si>
  <si>
    <t>POTRUBNÍ POUZDRA Z KAMENNÉ VLNY
tl. izolační vrstvy 60 mm
průměr potrubi mm</t>
  </si>
  <si>
    <t>60</t>
  </si>
  <si>
    <t>PLECH HLINÍKOVÝ</t>
  </si>
  <si>
    <t>tl. 1,0 mm 2000x1000</t>
  </si>
  <si>
    <t>IZOLACE TEPELNÉ POTRUBÍ A OHYBŮ -</t>
  </si>
  <si>
    <t>DOPLŇKY A KONSTRUKČNÍ SOUČÁSTI</t>
  </si>
  <si>
    <t>MONTÁŽ OPLECHOVÁNÍ PEVNÉHO</t>
  </si>
  <si>
    <t>potrubí</t>
  </si>
  <si>
    <t>ohybů</t>
  </si>
  <si>
    <t>PŘESUN HMOT PRO
IZOLACE TEPELNÉ</t>
  </si>
  <si>
    <t>do 6 m</t>
  </si>
  <si>
    <t>713 - Izolace tepelné - celkem</t>
  </si>
  <si>
    <t>767 - Konstrukce zámečnícké</t>
  </si>
  <si>
    <t>POMOCNÝ SPOJOVACÍ MATERIÁL
Kotvy, hmoždinky, šrouby...</t>
  </si>
  <si>
    <t>-</t>
  </si>
  <si>
    <t>kg</t>
  </si>
  <si>
    <t>767 - Konstrukce zámečnícké - celkem</t>
  </si>
  <si>
    <t>94 - Lešení</t>
  </si>
  <si>
    <t>TELESKOPICKÁ HYDRAULICKÁ MONTÁŽNÍ PLOŠINA</t>
  </si>
  <si>
    <t>výška zdvihu do 21 m (montáž odvodnění střechy)</t>
  </si>
  <si>
    <t>den</t>
  </si>
  <si>
    <t>MONTÁŽ LEŠENÍ LEHKÉHO PRACOVNÍHO ŘADOVÉHO BEZ PODLAH ŠÍŘKY PŘES 1,0 m DO 1,2 m A VÝŠKY</t>
  </si>
  <si>
    <t>do 10 m</t>
  </si>
  <si>
    <t>PŘÍPLATEK K CENĚ ZA PRVNÍ A KAŽDÝ
DALŠÍ DEN A ZAPOČATÝ DEN POUŽITÍ LEŠENÍ</t>
  </si>
  <si>
    <t>k ceně (7 dní)</t>
  </si>
  <si>
    <t>MONTÁŽ LEŠEŇOVÉ PODLAHY
S PŘÍČNÍKY NEBO PODÉLNÍKY</t>
  </si>
  <si>
    <t>výšky do 10 m</t>
  </si>
  <si>
    <t>DEMONTÁŽ LEŠENÍ PROSTOROVÉHO
LEHKÉHO, BEZ PODLAHY
PRO ZATÍŽENÍ 2 kPa VÝŠKY</t>
  </si>
  <si>
    <t>DEMONTÁŽ LEŠEŇOVÉ PODLAHY
S PŘÍČNÍKY NEBO PODÉLNÍKY</t>
  </si>
  <si>
    <t>PŘESUN HMOT SAMOSTATNĚ</t>
  </si>
  <si>
    <t>BUDOVANÉHO LEŠENÍ</t>
  </si>
  <si>
    <t>bez ohledu na výšku</t>
  </si>
  <si>
    <t>PŘÍPLATEK ZA ZVĚTŠENÝ PŘESUN</t>
  </si>
  <si>
    <t>do 500 m</t>
  </si>
  <si>
    <t>94 - Lešení - celkem</t>
  </si>
  <si>
    <t>789 - HZS</t>
  </si>
  <si>
    <t>KOORDINACE PROFESÍ</t>
  </si>
  <si>
    <t>..</t>
  </si>
  <si>
    <t>hod</t>
  </si>
  <si>
    <t>NEZMĚŘ. STAVEBNÍ PRÁCE</t>
  </si>
  <si>
    <t>KOMPLEXNÍ ZKOUŠKY</t>
  </si>
  <si>
    <t>789 - HZS - celkem</t>
  </si>
  <si>
    <t>Hodnota A</t>
  </si>
  <si>
    <t>Hodnota B</t>
  </si>
  <si>
    <t>Základní náklady</t>
  </si>
  <si>
    <t>Dodávka a montáž</t>
  </si>
  <si>
    <t>Lešení</t>
  </si>
  <si>
    <t>Hodinové zůčtovací sazby</t>
  </si>
  <si>
    <t>Demontáže</t>
  </si>
  <si>
    <t>Základní náklady celkem</t>
  </si>
  <si>
    <t>Vedlejší náklady</t>
  </si>
  <si>
    <t>GZS 2,95% ze základních nákladů celkem</t>
  </si>
  <si>
    <t>Provozní vlivy 0,85% ze základních nákladů celkem</t>
  </si>
  <si>
    <t>Vedlejší náklady celkem</t>
  </si>
  <si>
    <t>Kompletační činnost</t>
  </si>
  <si>
    <t>Náklady celkem</t>
  </si>
  <si>
    <t>Roční nárůst cen 0,00%</t>
  </si>
  <si>
    <t>Součty odstavců</t>
  </si>
  <si>
    <t>Hmotnost
[kg]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</si>
</sst>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退檠衠˜☸³_x0008_"/>
      <charset val="238"/>
    </font>
    <font>
      <b/>
      <sz val="11"/>
      <color rgb="FF000000"/>
      <name val="敓潧⁥䥕退檠衠˜☸³_x0008_"/>
      <charset val="238"/>
    </font>
    <font>
      <b/>
      <sz val="10"/>
      <color rgb="FF000000"/>
      <name val="敓潧⁥䥕退檠衠˜☸³_x0008_"/>
      <charset val="238"/>
    </font>
    <font>
      <b/>
      <sz val="9"/>
      <color rgb="FF000000"/>
      <name val="敓潧⁥䥕退檠衠˜☸³_x0008_"/>
      <charset val="238"/>
    </font>
    <font>
      <i/>
      <sz val="10"/>
      <color rgb="FF000000"/>
      <name val="敓潧⁥䥕退檠衠˜☸³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98FB98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 wrapText="1"/>
    </xf>
    <xf numFmtId="4" fontId="3" fillId="4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workbookViewId="0"/>
  </sheetViews>
  <sheetFormatPr defaultRowHeight="15"/>
  <cols>
    <col min="1" max="1" width="41.140625" style="1" bestFit="1" customWidth="1"/>
    <col min="2" max="2" width="9.140625" style="11"/>
    <col min="3" max="3" width="9.28515625" style="11" bestFit="1" customWidth="1"/>
    <col min="6" max="6" width="0" style="10" hidden="1" customWidth="1"/>
  </cols>
  <sheetData>
    <row r="1" spans="1:4">
      <c r="A1" s="2" t="s">
        <v>0</v>
      </c>
      <c r="B1" s="12" t="s">
        <v>327</v>
      </c>
      <c r="C1" s="12" t="s">
        <v>328</v>
      </c>
      <c r="D1" s="3"/>
    </row>
    <row r="2" spans="1:4">
      <c r="A2" s="5" t="s">
        <v>329</v>
      </c>
      <c r="B2" s="18"/>
      <c r="C2" s="18"/>
      <c r="D2" s="3"/>
    </row>
    <row r="3" spans="1:4">
      <c r="A3" s="7" t="s">
        <v>330</v>
      </c>
      <c r="B3" s="16">
        <f>(Rozpočet!E59+Rozpočet!E210+Rozpočet!E221+Rozpočet!E265+Rozpočet!E278+Rozpočet!E324+Rozpočet!E329) + (Rozpočet!G59+Rozpočet!G210+Rozpočet!G221+Rozpočet!G265+Rozpočet!G278+Rozpočet!G324+Rozpočet!G329)</f>
        <v>0</v>
      </c>
      <c r="C3" s="16"/>
      <c r="D3" s="3"/>
    </row>
    <row r="4" spans="1:4">
      <c r="A4" s="7" t="s">
        <v>331</v>
      </c>
      <c r="B4" s="16">
        <f>(Rozpočet!E354) + (Rozpočet!G354)</f>
        <v>0</v>
      </c>
      <c r="C4" s="16"/>
      <c r="D4" s="3"/>
    </row>
    <row r="5" spans="1:4">
      <c r="A5" s="7" t="s">
        <v>332</v>
      </c>
      <c r="B5" s="16">
        <f>(Rozpočet!E363) + (Rozpočet!G363)</f>
        <v>0</v>
      </c>
      <c r="C5" s="16"/>
      <c r="D5" s="3"/>
    </row>
    <row r="6" spans="1:4">
      <c r="A6" s="7" t="s">
        <v>333</v>
      </c>
      <c r="B6" s="16">
        <f>(Rozpočet!E15+Rozpočet!E80) + (Rozpočet!G15+Rozpočet!G80)</f>
        <v>0</v>
      </c>
      <c r="C6" s="16"/>
      <c r="D6" s="3"/>
    </row>
    <row r="7" spans="1:4">
      <c r="A7" s="5" t="s">
        <v>334</v>
      </c>
      <c r="B7" s="18"/>
      <c r="C7" s="18">
        <f>B3 + B4 + B5 + B6</f>
        <v>0</v>
      </c>
      <c r="D7" s="3"/>
    </row>
    <row r="8" spans="1:4">
      <c r="A8" s="7" t="s">
        <v>15</v>
      </c>
      <c r="B8" s="16"/>
      <c r="C8" s="16"/>
      <c r="D8" s="3"/>
    </row>
    <row r="9" spans="1:4">
      <c r="A9" s="5" t="s">
        <v>335</v>
      </c>
      <c r="B9" s="18"/>
      <c r="C9" s="18"/>
      <c r="D9" s="3"/>
    </row>
    <row r="10" spans="1:4">
      <c r="A10" s="7" t="s">
        <v>336</v>
      </c>
      <c r="B10" s="16"/>
      <c r="C10" s="16">
        <f>C7 * Parametry!B16 / 100</f>
        <v>0</v>
      </c>
      <c r="D10" s="3"/>
    </row>
    <row r="11" spans="1:4">
      <c r="A11" s="7" t="s">
        <v>337</v>
      </c>
      <c r="B11" s="16"/>
      <c r="C11" s="16">
        <f>C7 * Parametry!B17 / 100</f>
        <v>0</v>
      </c>
      <c r="D11" s="3"/>
    </row>
    <row r="12" spans="1:4">
      <c r="A12" s="5" t="s">
        <v>338</v>
      </c>
      <c r="B12" s="18"/>
      <c r="C12" s="18">
        <f>C10 + C11</f>
        <v>0</v>
      </c>
      <c r="D12" s="3"/>
    </row>
    <row r="13" spans="1:4">
      <c r="A13" s="7" t="s">
        <v>339</v>
      </c>
      <c r="B13" s="16"/>
      <c r="C13" s="16">
        <f>Parametry!B18 * Parametry!B21 * (C7 * Parametry!B20)^Parametry!B19</f>
        <v>0</v>
      </c>
      <c r="D13" s="3"/>
    </row>
    <row r="14" spans="1:4">
      <c r="A14" s="7" t="s">
        <v>15</v>
      </c>
      <c r="B14" s="16"/>
      <c r="C14" s="16"/>
      <c r="D14" s="3"/>
    </row>
    <row r="15" spans="1:4">
      <c r="A15" s="4" t="s">
        <v>340</v>
      </c>
      <c r="B15" s="13"/>
      <c r="C15" s="13">
        <f>C7 + C12 + C13</f>
        <v>0</v>
      </c>
      <c r="D15" s="3"/>
    </row>
    <row r="16" spans="1:4">
      <c r="A16" s="7" t="s">
        <v>15</v>
      </c>
      <c r="B16" s="16"/>
      <c r="C16" s="16"/>
      <c r="D16" s="3"/>
    </row>
    <row r="17" spans="1:4">
      <c r="A17" s="7" t="s">
        <v>341</v>
      </c>
      <c r="B17" s="16"/>
      <c r="C17" s="16">
        <f>C15 * Parametry!B22 / 100</f>
        <v>0</v>
      </c>
      <c r="D17" s="3"/>
    </row>
    <row r="18" spans="1:4">
      <c r="A18" s="7" t="s">
        <v>341</v>
      </c>
      <c r="B18" s="16"/>
      <c r="C18" s="16">
        <f>C15 * Parametry!B23 / 100</f>
        <v>0</v>
      </c>
      <c r="D18" s="3"/>
    </row>
    <row r="19" spans="1:4" ht="39">
      <c r="A19" s="5" t="s">
        <v>342</v>
      </c>
      <c r="B19" s="19" t="s">
        <v>50</v>
      </c>
      <c r="C19" s="20" t="s">
        <v>343</v>
      </c>
      <c r="D19" s="3"/>
    </row>
    <row r="20" spans="1:4">
      <c r="A20" s="7" t="s">
        <v>54</v>
      </c>
      <c r="B20" s="16">
        <f>(Rozpočet!E15) + (Rozpočet!G15)</f>
        <v>0</v>
      </c>
      <c r="C20" s="16">
        <f>(Rozpočet!K15)</f>
        <v>0</v>
      </c>
      <c r="D20" s="3"/>
    </row>
    <row r="21" spans="1:4">
      <c r="A21" s="7" t="s">
        <v>68</v>
      </c>
      <c r="B21" s="16">
        <f>(Rozpočet!E59) + (Rozpočet!G59)</f>
        <v>0</v>
      </c>
      <c r="C21" s="16">
        <f>(Rozpočet!K59)</f>
        <v>526.58000000000004</v>
      </c>
      <c r="D21" s="3"/>
    </row>
    <row r="22" spans="1:4">
      <c r="A22" s="7" t="s">
        <v>107</v>
      </c>
      <c r="B22" s="16">
        <f>(Rozpočet!E80) + (Rozpočet!G80)</f>
        <v>0</v>
      </c>
      <c r="C22" s="16">
        <f>(Rozpočet!K80)</f>
        <v>0</v>
      </c>
      <c r="D22" s="3"/>
    </row>
    <row r="23" spans="1:4">
      <c r="A23" s="7" t="s">
        <v>128</v>
      </c>
      <c r="B23" s="16">
        <f>(Rozpočet!E210) + (Rozpočet!G210)</f>
        <v>0</v>
      </c>
      <c r="C23" s="16">
        <f>(Rozpočet!K210)</f>
        <v>1578.3999999999983</v>
      </c>
      <c r="D23" s="3"/>
    </row>
    <row r="24" spans="1:4">
      <c r="A24" s="7" t="s">
        <v>206</v>
      </c>
      <c r="B24" s="16">
        <f>(Rozpočet!E221) + (Rozpočet!G221)</f>
        <v>0</v>
      </c>
      <c r="C24" s="16">
        <f>(Rozpočet!K221)</f>
        <v>4.8499999999999996</v>
      </c>
      <c r="D24" s="3"/>
    </row>
    <row r="25" spans="1:4">
      <c r="A25" s="7" t="s">
        <v>213</v>
      </c>
      <c r="B25" s="16">
        <f>(Rozpočet!E265) + (Rozpočet!G265)</f>
        <v>0</v>
      </c>
      <c r="C25" s="16">
        <f>(Rozpočet!K265)</f>
        <v>205.42</v>
      </c>
      <c r="D25" s="3"/>
    </row>
    <row r="26" spans="1:4">
      <c r="A26" s="7" t="s">
        <v>254</v>
      </c>
      <c r="B26" s="16">
        <f>(Rozpočet!E278) + (Rozpočet!G278)</f>
        <v>0</v>
      </c>
      <c r="C26" s="16">
        <f>(Rozpočet!K278)</f>
        <v>25.8</v>
      </c>
      <c r="D26" s="3"/>
    </row>
    <row r="27" spans="1:4">
      <c r="A27" s="7" t="s">
        <v>264</v>
      </c>
      <c r="B27" s="16">
        <f>(Rozpočet!E324) + (Rozpočet!G324)</f>
        <v>0</v>
      </c>
      <c r="C27" s="16">
        <f>(Rozpočet!K324)</f>
        <v>246.23</v>
      </c>
      <c r="D27" s="3"/>
    </row>
    <row r="28" spans="1:4">
      <c r="A28" s="7" t="s">
        <v>297</v>
      </c>
      <c r="B28" s="16">
        <f>(Rozpočet!E329) + (Rozpočet!G329)</f>
        <v>0</v>
      </c>
      <c r="C28" s="16">
        <f>(Rozpočet!K329)</f>
        <v>0</v>
      </c>
      <c r="D28" s="3"/>
    </row>
    <row r="29" spans="1:4">
      <c r="A29" s="7" t="s">
        <v>302</v>
      </c>
      <c r="B29" s="16">
        <f>(Rozpočet!E354) + (Rozpočet!G354)</f>
        <v>0</v>
      </c>
      <c r="C29" s="16">
        <f>(Rozpočet!K354)</f>
        <v>330</v>
      </c>
      <c r="D29" s="3"/>
    </row>
    <row r="30" spans="1:4">
      <c r="A30" s="7" t="s">
        <v>320</v>
      </c>
      <c r="B30" s="16">
        <f>(Rozpočet!E363) + (Rozpočet!G363)</f>
        <v>0</v>
      </c>
      <c r="C30" s="16">
        <f>(Rozpočet!K363)</f>
        <v>0</v>
      </c>
      <c r="D30" s="3"/>
    </row>
    <row r="31" spans="1:4">
      <c r="A31" s="7" t="s">
        <v>15</v>
      </c>
      <c r="B31" s="16"/>
      <c r="C31" s="16"/>
      <c r="D31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4"/>
  <sheetViews>
    <sheetView workbookViewId="0"/>
  </sheetViews>
  <sheetFormatPr defaultRowHeight="15"/>
  <cols>
    <col min="1" max="1" width="160.42578125" style="1" bestFit="1" customWidth="1"/>
    <col min="2" max="2" width="5.42578125" style="1" bestFit="1" customWidth="1"/>
    <col min="3" max="3" width="7.85546875" style="11" bestFit="1" customWidth="1"/>
    <col min="4" max="4" width="7.140625" style="11" bestFit="1" customWidth="1"/>
    <col min="5" max="5" width="13.42578125" style="11" bestFit="1" customWidth="1"/>
    <col min="6" max="6" width="6.42578125" style="11" bestFit="1" customWidth="1"/>
    <col min="7" max="7" width="12.5703125" style="11" bestFit="1" customWidth="1"/>
    <col min="8" max="8" width="5.28515625" style="11" bestFit="1" customWidth="1"/>
    <col min="9" max="9" width="11.42578125" style="11" bestFit="1" customWidth="1"/>
    <col min="10" max="10" width="8.7109375" style="11" bestFit="1" customWidth="1"/>
    <col min="11" max="11" width="15" style="11" bestFit="1" customWidth="1"/>
    <col min="14" max="14" width="0" style="10" hidden="1" customWidth="1"/>
  </cols>
  <sheetData>
    <row r="1" spans="1:13">
      <c r="A1" s="2" t="s">
        <v>0</v>
      </c>
      <c r="B1" s="2" t="s">
        <v>44</v>
      </c>
      <c r="C1" s="12" t="s">
        <v>45</v>
      </c>
      <c r="D1" s="12" t="s">
        <v>46</v>
      </c>
      <c r="E1" s="12" t="s">
        <v>47</v>
      </c>
      <c r="F1" s="12" t="s">
        <v>48</v>
      </c>
      <c r="G1" s="12" t="s">
        <v>49</v>
      </c>
      <c r="H1" s="12" t="s">
        <v>50</v>
      </c>
      <c r="I1" s="12" t="s">
        <v>51</v>
      </c>
      <c r="J1" s="12" t="s">
        <v>52</v>
      </c>
      <c r="K1" s="12" t="s">
        <v>53</v>
      </c>
      <c r="L1" s="3"/>
      <c r="M1" s="3"/>
    </row>
    <row r="2" spans="1:13">
      <c r="A2" s="4" t="s">
        <v>54</v>
      </c>
      <c r="B2" s="4" t="s">
        <v>15</v>
      </c>
      <c r="C2" s="13"/>
      <c r="D2" s="13"/>
      <c r="E2" s="13"/>
      <c r="F2" s="13"/>
      <c r="G2" s="13"/>
      <c r="H2" s="13"/>
      <c r="I2" s="13"/>
      <c r="J2" s="13"/>
      <c r="K2" s="13"/>
      <c r="L2" s="3"/>
      <c r="M2" s="3"/>
    </row>
    <row r="3" spans="1:13">
      <c r="A3" s="14" t="s">
        <v>55</v>
      </c>
      <c r="B3" s="14" t="s">
        <v>15</v>
      </c>
      <c r="C3" s="15"/>
      <c r="D3" s="15"/>
      <c r="E3" s="15"/>
      <c r="F3" s="15"/>
      <c r="G3" s="15"/>
      <c r="H3" s="15"/>
      <c r="I3" s="15"/>
      <c r="J3" s="15"/>
      <c r="K3" s="15"/>
      <c r="L3" s="3"/>
      <c r="M3" s="3"/>
    </row>
    <row r="4" spans="1:13">
      <c r="A4" s="7" t="s">
        <v>56</v>
      </c>
      <c r="B4" s="7" t="s">
        <v>57</v>
      </c>
      <c r="C4" s="16">
        <v>64</v>
      </c>
      <c r="D4" s="16"/>
      <c r="E4" s="16">
        <f>C4*D4</f>
        <v>0</v>
      </c>
      <c r="F4" s="16"/>
      <c r="G4" s="16">
        <f>C4*F4</f>
        <v>0</v>
      </c>
      <c r="H4" s="16">
        <f>D4+F4</f>
        <v>0</v>
      </c>
      <c r="I4" s="16">
        <f>E4+G4</f>
        <v>0</v>
      </c>
      <c r="J4" s="16">
        <v>0</v>
      </c>
      <c r="K4" s="16">
        <f>C4*J4</f>
        <v>0</v>
      </c>
      <c r="L4" s="3"/>
      <c r="M4" s="3"/>
    </row>
    <row r="5" spans="1:13">
      <c r="A5" s="14" t="s">
        <v>58</v>
      </c>
      <c r="B5" s="14" t="s">
        <v>15</v>
      </c>
      <c r="C5" s="15"/>
      <c r="D5" s="15"/>
      <c r="E5" s="15"/>
      <c r="F5" s="15"/>
      <c r="G5" s="15"/>
      <c r="H5" s="15"/>
      <c r="I5" s="15"/>
      <c r="J5" s="15"/>
      <c r="K5" s="15"/>
      <c r="L5" s="3"/>
      <c r="M5" s="3"/>
    </row>
    <row r="6" spans="1:13">
      <c r="A6" s="7" t="s">
        <v>59</v>
      </c>
      <c r="B6" s="7" t="s">
        <v>57</v>
      </c>
      <c r="C6" s="16">
        <v>64</v>
      </c>
      <c r="D6" s="16"/>
      <c r="E6" s="16">
        <f>C6*D6</f>
        <v>0</v>
      </c>
      <c r="F6" s="16"/>
      <c r="G6" s="16">
        <f>C6*F6</f>
        <v>0</v>
      </c>
      <c r="H6" s="16">
        <f>D6+F6</f>
        <v>0</v>
      </c>
      <c r="I6" s="16">
        <f>E6+G6</f>
        <v>0</v>
      </c>
      <c r="J6" s="16">
        <v>0</v>
      </c>
      <c r="K6" s="16">
        <f>C6*J6</f>
        <v>0</v>
      </c>
      <c r="L6" s="3"/>
      <c r="M6" s="3"/>
    </row>
    <row r="7" spans="1:13">
      <c r="A7" s="14" t="s">
        <v>60</v>
      </c>
      <c r="B7" s="14" t="s">
        <v>15</v>
      </c>
      <c r="C7" s="15"/>
      <c r="D7" s="15"/>
      <c r="E7" s="15"/>
      <c r="F7" s="15"/>
      <c r="G7" s="15"/>
      <c r="H7" s="15"/>
      <c r="I7" s="15"/>
      <c r="J7" s="15"/>
      <c r="K7" s="15"/>
      <c r="L7" s="3"/>
      <c r="M7" s="3"/>
    </row>
    <row r="8" spans="1:13">
      <c r="A8" s="7" t="s">
        <v>61</v>
      </c>
      <c r="B8" s="7" t="s">
        <v>57</v>
      </c>
      <c r="C8" s="16">
        <v>26</v>
      </c>
      <c r="D8" s="16"/>
      <c r="E8" s="16">
        <f>C8*D8</f>
        <v>0</v>
      </c>
      <c r="F8" s="16"/>
      <c r="G8" s="16">
        <f>C8*F8</f>
        <v>0</v>
      </c>
      <c r="H8" s="16">
        <f>D8+F8</f>
        <v>0</v>
      </c>
      <c r="I8" s="16">
        <f>E8+G8</f>
        <v>0</v>
      </c>
      <c r="J8" s="16">
        <v>0</v>
      </c>
      <c r="K8" s="16">
        <f>C8*J8</f>
        <v>0</v>
      </c>
      <c r="L8" s="3"/>
      <c r="M8" s="3"/>
    </row>
    <row r="9" spans="1:13">
      <c r="A9" s="14" t="s">
        <v>62</v>
      </c>
      <c r="B9" s="14" t="s">
        <v>15</v>
      </c>
      <c r="C9" s="15"/>
      <c r="D9" s="15"/>
      <c r="E9" s="15"/>
      <c r="F9" s="15"/>
      <c r="G9" s="15"/>
      <c r="H9" s="15"/>
      <c r="I9" s="15"/>
      <c r="J9" s="15"/>
      <c r="K9" s="15"/>
      <c r="L9" s="3"/>
      <c r="M9" s="3"/>
    </row>
    <row r="10" spans="1:13">
      <c r="A10" s="7" t="s">
        <v>61</v>
      </c>
      <c r="B10" s="7" t="s">
        <v>57</v>
      </c>
      <c r="C10" s="16">
        <v>26</v>
      </c>
      <c r="D10" s="16"/>
      <c r="E10" s="16">
        <f>C10*D10</f>
        <v>0</v>
      </c>
      <c r="F10" s="16"/>
      <c r="G10" s="16">
        <f>C10*F10</f>
        <v>0</v>
      </c>
      <c r="H10" s="16">
        <f>D10+F10</f>
        <v>0</v>
      </c>
      <c r="I10" s="16">
        <f>E10+G10</f>
        <v>0</v>
      </c>
      <c r="J10" s="16">
        <v>0</v>
      </c>
      <c r="K10" s="16">
        <f>C10*J10</f>
        <v>0</v>
      </c>
      <c r="L10" s="3"/>
      <c r="M10" s="3"/>
    </row>
    <row r="11" spans="1:13">
      <c r="A11" s="14" t="s">
        <v>63</v>
      </c>
      <c r="B11" s="14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3"/>
      <c r="M11" s="3"/>
    </row>
    <row r="12" spans="1:13">
      <c r="A12" s="7" t="s">
        <v>64</v>
      </c>
      <c r="B12" s="7" t="s">
        <v>57</v>
      </c>
      <c r="C12" s="16">
        <v>64</v>
      </c>
      <c r="D12" s="16"/>
      <c r="E12" s="16">
        <f>C12*D12</f>
        <v>0</v>
      </c>
      <c r="F12" s="16"/>
      <c r="G12" s="16">
        <f>C12*F12</f>
        <v>0</v>
      </c>
      <c r="H12" s="16">
        <f>D12+F12</f>
        <v>0</v>
      </c>
      <c r="I12" s="16">
        <f>E12+G12</f>
        <v>0</v>
      </c>
      <c r="J12" s="16">
        <v>0</v>
      </c>
      <c r="K12" s="16">
        <f>C12*J12</f>
        <v>0</v>
      </c>
      <c r="L12" s="3"/>
      <c r="M12" s="3"/>
    </row>
    <row r="13" spans="1:13">
      <c r="A13" s="14" t="s">
        <v>65</v>
      </c>
      <c r="B13" s="14" t="s">
        <v>15</v>
      </c>
      <c r="C13" s="15"/>
      <c r="D13" s="15"/>
      <c r="E13" s="15"/>
      <c r="F13" s="15"/>
      <c r="G13" s="15"/>
      <c r="H13" s="15"/>
      <c r="I13" s="15"/>
      <c r="J13" s="15"/>
      <c r="K13" s="15"/>
      <c r="L13" s="3"/>
      <c r="M13" s="3"/>
    </row>
    <row r="14" spans="1:13">
      <c r="A14" s="7" t="s">
        <v>66</v>
      </c>
      <c r="B14" s="7" t="s">
        <v>57</v>
      </c>
      <c r="C14" s="16">
        <v>64</v>
      </c>
      <c r="D14" s="16"/>
      <c r="E14" s="16">
        <f>C14*D14</f>
        <v>0</v>
      </c>
      <c r="F14" s="16"/>
      <c r="G14" s="16">
        <f>C14*F14</f>
        <v>0</v>
      </c>
      <c r="H14" s="16">
        <f>D14+F14</f>
        <v>0</v>
      </c>
      <c r="I14" s="16">
        <f>E14+G14</f>
        <v>0</v>
      </c>
      <c r="J14" s="16">
        <v>0</v>
      </c>
      <c r="K14" s="16">
        <f>C14*J14</f>
        <v>0</v>
      </c>
      <c r="L14" s="3"/>
      <c r="M14" s="3"/>
    </row>
    <row r="15" spans="1:13">
      <c r="A15" s="4" t="s">
        <v>67</v>
      </c>
      <c r="B15" s="4" t="s">
        <v>15</v>
      </c>
      <c r="C15" s="13"/>
      <c r="D15" s="13"/>
      <c r="E15" s="13">
        <f>SUM(E3:E14)</f>
        <v>0</v>
      </c>
      <c r="F15" s="13"/>
      <c r="G15" s="13">
        <f>SUM(G3:G14)</f>
        <v>0</v>
      </c>
      <c r="H15" s="13"/>
      <c r="I15" s="13">
        <f>SUM(I3:I14)</f>
        <v>0</v>
      </c>
      <c r="J15" s="13"/>
      <c r="K15" s="13">
        <f>SUM(K3:K14)</f>
        <v>0</v>
      </c>
      <c r="L15" s="3"/>
      <c r="M15" s="3"/>
    </row>
    <row r="16" spans="1:13">
      <c r="A16" s="7" t="s">
        <v>15</v>
      </c>
      <c r="B16" s="7" t="s">
        <v>15</v>
      </c>
      <c r="C16" s="16"/>
      <c r="D16" s="16"/>
      <c r="E16" s="16"/>
      <c r="F16" s="16"/>
      <c r="G16" s="16"/>
      <c r="H16" s="16">
        <f>D16+F16</f>
        <v>0</v>
      </c>
      <c r="I16" s="16">
        <f>E16+G16</f>
        <v>0</v>
      </c>
      <c r="J16" s="16"/>
      <c r="K16" s="16"/>
      <c r="L16" s="3"/>
      <c r="M16" s="3"/>
    </row>
    <row r="17" spans="1:13">
      <c r="A17" s="4" t="s">
        <v>68</v>
      </c>
      <c r="B17" s="4" t="s">
        <v>15</v>
      </c>
      <c r="C17" s="13"/>
      <c r="D17" s="13"/>
      <c r="E17" s="13"/>
      <c r="F17" s="13"/>
      <c r="G17" s="13"/>
      <c r="H17" s="13"/>
      <c r="I17" s="13"/>
      <c r="J17" s="13"/>
      <c r="K17" s="13"/>
      <c r="L17" s="3"/>
      <c r="M17" s="3"/>
    </row>
    <row r="18" spans="1:13">
      <c r="A18" s="14" t="s">
        <v>69</v>
      </c>
      <c r="B18" s="14" t="s">
        <v>15</v>
      </c>
      <c r="C18" s="15"/>
      <c r="D18" s="15"/>
      <c r="E18" s="15"/>
      <c r="F18" s="15"/>
      <c r="G18" s="15"/>
      <c r="H18" s="15"/>
      <c r="I18" s="15"/>
      <c r="J18" s="15"/>
      <c r="K18" s="15"/>
      <c r="L18" s="3"/>
      <c r="M18" s="3"/>
    </row>
    <row r="19" spans="1:13">
      <c r="A19" s="7" t="s">
        <v>70</v>
      </c>
      <c r="B19" s="7" t="s">
        <v>71</v>
      </c>
      <c r="C19" s="16">
        <v>50</v>
      </c>
      <c r="D19" s="16"/>
      <c r="E19" s="16">
        <f>C19*D19</f>
        <v>0</v>
      </c>
      <c r="F19" s="16"/>
      <c r="G19" s="16">
        <f>C19*F19</f>
        <v>0</v>
      </c>
      <c r="H19" s="16">
        <f>D19+F19</f>
        <v>0</v>
      </c>
      <c r="I19" s="16">
        <f>E19+G19</f>
        <v>0</v>
      </c>
      <c r="J19" s="16">
        <v>1.25</v>
      </c>
      <c r="K19" s="16">
        <f>C19*J19</f>
        <v>62.5</v>
      </c>
      <c r="L19" s="3"/>
      <c r="M19" s="3"/>
    </row>
    <row r="20" spans="1:13">
      <c r="A20" s="7" t="s">
        <v>72</v>
      </c>
      <c r="B20" s="7" t="s">
        <v>71</v>
      </c>
      <c r="C20" s="16">
        <v>34</v>
      </c>
      <c r="D20" s="16"/>
      <c r="E20" s="16">
        <f>C20*D20</f>
        <v>0</v>
      </c>
      <c r="F20" s="16"/>
      <c r="G20" s="16">
        <f>C20*F20</f>
        <v>0</v>
      </c>
      <c r="H20" s="16">
        <f>D20+F20</f>
        <v>0</v>
      </c>
      <c r="I20" s="16">
        <f>E20+G20</f>
        <v>0</v>
      </c>
      <c r="J20" s="16">
        <v>1.76</v>
      </c>
      <c r="K20" s="16">
        <f>C20*J20</f>
        <v>59.84</v>
      </c>
      <c r="L20" s="3"/>
      <c r="M20" s="3"/>
    </row>
    <row r="21" spans="1:13" ht="39">
      <c r="A21" s="17" t="s">
        <v>73</v>
      </c>
      <c r="B21" s="14" t="s">
        <v>15</v>
      </c>
      <c r="C21" s="15"/>
      <c r="D21" s="15"/>
      <c r="E21" s="15"/>
      <c r="F21" s="15"/>
      <c r="G21" s="15"/>
      <c r="H21" s="15"/>
      <c r="I21" s="15"/>
      <c r="J21" s="15"/>
      <c r="K21" s="15"/>
      <c r="L21" s="3"/>
      <c r="M21" s="3"/>
    </row>
    <row r="22" spans="1:13">
      <c r="A22" s="7" t="s">
        <v>74</v>
      </c>
      <c r="B22" s="7" t="s">
        <v>71</v>
      </c>
      <c r="C22" s="16">
        <v>10</v>
      </c>
      <c r="D22" s="16"/>
      <c r="E22" s="16">
        <f>C22*D22</f>
        <v>0</v>
      </c>
      <c r="F22" s="16"/>
      <c r="G22" s="16">
        <f>C22*F22</f>
        <v>0</v>
      </c>
      <c r="H22" s="16">
        <f>D22+F22</f>
        <v>0</v>
      </c>
      <c r="I22" s="16">
        <f>E22+G22</f>
        <v>0</v>
      </c>
      <c r="J22" s="16">
        <v>1.21</v>
      </c>
      <c r="K22" s="16">
        <f>C22*J22</f>
        <v>12.1</v>
      </c>
      <c r="L22" s="3"/>
      <c r="M22" s="3"/>
    </row>
    <row r="23" spans="1:13" ht="39">
      <c r="A23" s="17" t="s">
        <v>75</v>
      </c>
      <c r="B23" s="14" t="s">
        <v>15</v>
      </c>
      <c r="C23" s="15"/>
      <c r="D23" s="15"/>
      <c r="E23" s="15"/>
      <c r="F23" s="15"/>
      <c r="G23" s="15"/>
      <c r="H23" s="15"/>
      <c r="I23" s="15"/>
      <c r="J23" s="15"/>
      <c r="K23" s="15"/>
      <c r="L23" s="3"/>
      <c r="M23" s="3"/>
    </row>
    <row r="24" spans="1:13">
      <c r="A24" s="7" t="s">
        <v>76</v>
      </c>
      <c r="B24" s="7" t="s">
        <v>71</v>
      </c>
      <c r="C24" s="16">
        <v>10</v>
      </c>
      <c r="D24" s="16"/>
      <c r="E24" s="16">
        <f>C24*D24</f>
        <v>0</v>
      </c>
      <c r="F24" s="16"/>
      <c r="G24" s="16">
        <f>C24*F24</f>
        <v>0</v>
      </c>
      <c r="H24" s="16">
        <f t="shared" ref="H24:I26" si="0">D24+F24</f>
        <v>0</v>
      </c>
      <c r="I24" s="16">
        <f t="shared" si="0"/>
        <v>0</v>
      </c>
      <c r="J24" s="16">
        <v>0.28999999999999998</v>
      </c>
      <c r="K24" s="16">
        <f>C24*J24</f>
        <v>2.9</v>
      </c>
      <c r="L24" s="3"/>
      <c r="M24" s="3"/>
    </row>
    <row r="25" spans="1:13">
      <c r="A25" s="7" t="s">
        <v>77</v>
      </c>
      <c r="B25" s="7" t="s">
        <v>71</v>
      </c>
      <c r="C25" s="16">
        <v>8</v>
      </c>
      <c r="D25" s="16"/>
      <c r="E25" s="16">
        <f>C25*D25</f>
        <v>0</v>
      </c>
      <c r="F25" s="16"/>
      <c r="G25" s="16">
        <f>C25*F25</f>
        <v>0</v>
      </c>
      <c r="H25" s="16">
        <f t="shared" si="0"/>
        <v>0</v>
      </c>
      <c r="I25" s="16">
        <f t="shared" si="0"/>
        <v>0</v>
      </c>
      <c r="J25" s="16">
        <v>0.35</v>
      </c>
      <c r="K25" s="16">
        <f>C25*J25</f>
        <v>2.8</v>
      </c>
      <c r="L25" s="3"/>
      <c r="M25" s="3"/>
    </row>
    <row r="26" spans="1:13">
      <c r="A26" s="7" t="s">
        <v>74</v>
      </c>
      <c r="B26" s="7" t="s">
        <v>71</v>
      </c>
      <c r="C26" s="16">
        <v>8</v>
      </c>
      <c r="D26" s="16"/>
      <c r="E26" s="16">
        <f>C26*D26</f>
        <v>0</v>
      </c>
      <c r="F26" s="16"/>
      <c r="G26" s="16">
        <f>C26*F26</f>
        <v>0</v>
      </c>
      <c r="H26" s="16">
        <f t="shared" si="0"/>
        <v>0</v>
      </c>
      <c r="I26" s="16">
        <f t="shared" si="0"/>
        <v>0</v>
      </c>
      <c r="J26" s="16">
        <v>0.67</v>
      </c>
      <c r="K26" s="16">
        <f>C26*J26</f>
        <v>5.36</v>
      </c>
      <c r="L26" s="3"/>
      <c r="M26" s="3"/>
    </row>
    <row r="27" spans="1:13" ht="39">
      <c r="A27" s="17" t="s">
        <v>78</v>
      </c>
      <c r="B27" s="14" t="s">
        <v>15</v>
      </c>
      <c r="C27" s="15"/>
      <c r="D27" s="15"/>
      <c r="E27" s="15"/>
      <c r="F27" s="15"/>
      <c r="G27" s="15"/>
      <c r="H27" s="15"/>
      <c r="I27" s="15"/>
      <c r="J27" s="15"/>
      <c r="K27" s="15"/>
      <c r="L27" s="3"/>
      <c r="M27" s="3"/>
    </row>
    <row r="28" spans="1:13">
      <c r="A28" s="7" t="s">
        <v>74</v>
      </c>
      <c r="B28" s="7" t="s">
        <v>71</v>
      </c>
      <c r="C28" s="16">
        <v>5</v>
      </c>
      <c r="D28" s="16"/>
      <c r="E28" s="16">
        <f>C28*D28</f>
        <v>0</v>
      </c>
      <c r="F28" s="16"/>
      <c r="G28" s="16">
        <f>C28*F28</f>
        <v>0</v>
      </c>
      <c r="H28" s="16">
        <f>D28+F28</f>
        <v>0</v>
      </c>
      <c r="I28" s="16">
        <f>E28+G28</f>
        <v>0</v>
      </c>
      <c r="J28" s="16">
        <v>9.06</v>
      </c>
      <c r="K28" s="16">
        <f>C28*J28</f>
        <v>45.300000000000004</v>
      </c>
      <c r="L28" s="3"/>
      <c r="M28" s="3"/>
    </row>
    <row r="29" spans="1:13">
      <c r="A29" s="14" t="s">
        <v>79</v>
      </c>
      <c r="B29" s="14" t="s">
        <v>15</v>
      </c>
      <c r="C29" s="15"/>
      <c r="D29" s="15"/>
      <c r="E29" s="15"/>
      <c r="F29" s="15"/>
      <c r="G29" s="15"/>
      <c r="H29" s="15"/>
      <c r="I29" s="15"/>
      <c r="J29" s="15"/>
      <c r="K29" s="15"/>
      <c r="L29" s="3"/>
      <c r="M29" s="3"/>
    </row>
    <row r="30" spans="1:13">
      <c r="A30" s="7" t="s">
        <v>76</v>
      </c>
      <c r="B30" s="7" t="s">
        <v>80</v>
      </c>
      <c r="C30" s="16">
        <v>4</v>
      </c>
      <c r="D30" s="16"/>
      <c r="E30" s="16">
        <f>C30*D30</f>
        <v>0</v>
      </c>
      <c r="F30" s="16"/>
      <c r="G30" s="16">
        <f>C30*F30</f>
        <v>0</v>
      </c>
      <c r="H30" s="16">
        <f t="shared" ref="H30:I32" si="1">D30+F30</f>
        <v>0</v>
      </c>
      <c r="I30" s="16">
        <f t="shared" si="1"/>
        <v>0</v>
      </c>
      <c r="J30" s="16">
        <v>0</v>
      </c>
      <c r="K30" s="16">
        <f>C30*J30</f>
        <v>0</v>
      </c>
      <c r="L30" s="3"/>
      <c r="M30" s="3"/>
    </row>
    <row r="31" spans="1:13">
      <c r="A31" s="7" t="s">
        <v>77</v>
      </c>
      <c r="B31" s="7" t="s">
        <v>80</v>
      </c>
      <c r="C31" s="16">
        <v>6</v>
      </c>
      <c r="D31" s="16"/>
      <c r="E31" s="16">
        <f>C31*D31</f>
        <v>0</v>
      </c>
      <c r="F31" s="16"/>
      <c r="G31" s="16">
        <f>C31*F31</f>
        <v>0</v>
      </c>
      <c r="H31" s="16">
        <f t="shared" si="1"/>
        <v>0</v>
      </c>
      <c r="I31" s="16">
        <f t="shared" si="1"/>
        <v>0</v>
      </c>
      <c r="J31" s="16">
        <v>0</v>
      </c>
      <c r="K31" s="16">
        <f>C31*J31</f>
        <v>0</v>
      </c>
      <c r="L31" s="3"/>
      <c r="M31" s="3"/>
    </row>
    <row r="32" spans="1:13">
      <c r="A32" s="7" t="s">
        <v>81</v>
      </c>
      <c r="B32" s="7" t="s">
        <v>80</v>
      </c>
      <c r="C32" s="16">
        <v>9</v>
      </c>
      <c r="D32" s="16"/>
      <c r="E32" s="16">
        <f>C32*D32</f>
        <v>0</v>
      </c>
      <c r="F32" s="16"/>
      <c r="G32" s="16">
        <f>C32*F32</f>
        <v>0</v>
      </c>
      <c r="H32" s="16">
        <f t="shared" si="1"/>
        <v>0</v>
      </c>
      <c r="I32" s="16">
        <f t="shared" si="1"/>
        <v>0</v>
      </c>
      <c r="J32" s="16">
        <v>0</v>
      </c>
      <c r="K32" s="16">
        <f>C32*J32</f>
        <v>0</v>
      </c>
      <c r="L32" s="3"/>
      <c r="M32" s="3"/>
    </row>
    <row r="33" spans="1:13" ht="26.25">
      <c r="A33" s="17" t="s">
        <v>82</v>
      </c>
      <c r="B33" s="14" t="s">
        <v>15</v>
      </c>
      <c r="C33" s="15"/>
      <c r="D33" s="15"/>
      <c r="E33" s="15"/>
      <c r="F33" s="15"/>
      <c r="G33" s="15"/>
      <c r="H33" s="15"/>
      <c r="I33" s="15"/>
      <c r="J33" s="15"/>
      <c r="K33" s="15"/>
      <c r="L33" s="3"/>
      <c r="M33" s="3"/>
    </row>
    <row r="34" spans="1:13">
      <c r="A34" s="7" t="s">
        <v>81</v>
      </c>
      <c r="B34" s="7" t="s">
        <v>80</v>
      </c>
      <c r="C34" s="16">
        <v>1</v>
      </c>
      <c r="D34" s="16"/>
      <c r="E34" s="16">
        <f>C34*D34</f>
        <v>0</v>
      </c>
      <c r="F34" s="16"/>
      <c r="G34" s="16">
        <f>C34*F34</f>
        <v>0</v>
      </c>
      <c r="H34" s="16">
        <f>D34+F34</f>
        <v>0</v>
      </c>
      <c r="I34" s="16">
        <f>E34+G34</f>
        <v>0</v>
      </c>
      <c r="J34" s="16">
        <v>0</v>
      </c>
      <c r="K34" s="16">
        <f>C34*J34</f>
        <v>0</v>
      </c>
      <c r="L34" s="3"/>
      <c r="M34" s="3"/>
    </row>
    <row r="35" spans="1:13">
      <c r="A35" s="14" t="s">
        <v>83</v>
      </c>
      <c r="B35" s="14" t="s">
        <v>15</v>
      </c>
      <c r="C35" s="15"/>
      <c r="D35" s="15"/>
      <c r="E35" s="15"/>
      <c r="F35" s="15"/>
      <c r="G35" s="15"/>
      <c r="H35" s="15"/>
      <c r="I35" s="15"/>
      <c r="J35" s="15"/>
      <c r="K35" s="15"/>
      <c r="L35" s="3"/>
      <c r="M35" s="3"/>
    </row>
    <row r="36" spans="1:13">
      <c r="A36" s="7" t="s">
        <v>84</v>
      </c>
      <c r="B36" s="7" t="s">
        <v>80</v>
      </c>
      <c r="C36" s="16">
        <v>1</v>
      </c>
      <c r="D36" s="16"/>
      <c r="E36" s="16">
        <f>C36*D36</f>
        <v>0</v>
      </c>
      <c r="F36" s="16"/>
      <c r="G36" s="16">
        <f>C36*F36</f>
        <v>0</v>
      </c>
      <c r="H36" s="16">
        <f>D36+F36</f>
        <v>0</v>
      </c>
      <c r="I36" s="16">
        <f>E36+G36</f>
        <v>0</v>
      </c>
      <c r="J36" s="16">
        <v>1.1399999999999999</v>
      </c>
      <c r="K36" s="16">
        <f>C36*J36</f>
        <v>1.1399999999999999</v>
      </c>
      <c r="L36" s="3"/>
      <c r="M36" s="3"/>
    </row>
    <row r="37" spans="1:13">
      <c r="A37" s="14" t="s">
        <v>85</v>
      </c>
      <c r="B37" s="14" t="s">
        <v>15</v>
      </c>
      <c r="C37" s="15"/>
      <c r="D37" s="15"/>
      <c r="E37" s="15"/>
      <c r="F37" s="15"/>
      <c r="G37" s="15"/>
      <c r="H37" s="15"/>
      <c r="I37" s="15"/>
      <c r="J37" s="15"/>
      <c r="K37" s="15"/>
      <c r="L37" s="3"/>
      <c r="M37" s="3"/>
    </row>
    <row r="38" spans="1:13">
      <c r="A38" s="7" t="s">
        <v>86</v>
      </c>
      <c r="B38" s="7" t="s">
        <v>80</v>
      </c>
      <c r="C38" s="16">
        <v>5</v>
      </c>
      <c r="D38" s="16"/>
      <c r="E38" s="16">
        <f>C38*D38</f>
        <v>0</v>
      </c>
      <c r="F38" s="16"/>
      <c r="G38" s="16">
        <f>C38*F38</f>
        <v>0</v>
      </c>
      <c r="H38" s="16">
        <f>D38+F38</f>
        <v>0</v>
      </c>
      <c r="I38" s="16">
        <f>E38+G38</f>
        <v>0</v>
      </c>
      <c r="J38" s="16">
        <v>1.48</v>
      </c>
      <c r="K38" s="16">
        <f>C38*J38</f>
        <v>7.4</v>
      </c>
      <c r="L38" s="3"/>
      <c r="M38" s="3"/>
    </row>
    <row r="39" spans="1:13">
      <c r="A39" s="14" t="s">
        <v>85</v>
      </c>
      <c r="B39" s="14" t="s">
        <v>15</v>
      </c>
      <c r="C39" s="15"/>
      <c r="D39" s="15"/>
      <c r="E39" s="15"/>
      <c r="F39" s="15"/>
      <c r="G39" s="15"/>
      <c r="H39" s="15"/>
      <c r="I39" s="15"/>
      <c r="J39" s="15"/>
      <c r="K39" s="15"/>
      <c r="L39" s="3"/>
      <c r="M39" s="3"/>
    </row>
    <row r="40" spans="1:13">
      <c r="A40" s="7" t="s">
        <v>87</v>
      </c>
      <c r="B40" s="7" t="s">
        <v>80</v>
      </c>
      <c r="C40" s="16">
        <v>3</v>
      </c>
      <c r="D40" s="16"/>
      <c r="E40" s="16">
        <f>C40*D40</f>
        <v>0</v>
      </c>
      <c r="F40" s="16"/>
      <c r="G40" s="16">
        <f>C40*F40</f>
        <v>0</v>
      </c>
      <c r="H40" s="16">
        <f>D40+F40</f>
        <v>0</v>
      </c>
      <c r="I40" s="16">
        <f>E40+G40</f>
        <v>0</v>
      </c>
      <c r="J40" s="16">
        <v>1.48</v>
      </c>
      <c r="K40" s="16">
        <f>C40*J40</f>
        <v>4.4399999999999995</v>
      </c>
      <c r="L40" s="3"/>
      <c r="M40" s="3"/>
    </row>
    <row r="41" spans="1:13">
      <c r="A41" s="14" t="s">
        <v>88</v>
      </c>
      <c r="B41" s="14" t="s">
        <v>15</v>
      </c>
      <c r="C41" s="15"/>
      <c r="D41" s="15"/>
      <c r="E41" s="15"/>
      <c r="F41" s="15"/>
      <c r="G41" s="15"/>
      <c r="H41" s="15"/>
      <c r="I41" s="15"/>
      <c r="J41" s="15"/>
      <c r="K41" s="15"/>
      <c r="L41" s="3"/>
      <c r="M41" s="3"/>
    </row>
    <row r="42" spans="1:13">
      <c r="A42" s="7" t="s">
        <v>74</v>
      </c>
      <c r="B42" s="7" t="s">
        <v>80</v>
      </c>
      <c r="C42" s="16">
        <v>8</v>
      </c>
      <c r="D42" s="16"/>
      <c r="E42" s="16">
        <f>C42*D42</f>
        <v>0</v>
      </c>
      <c r="F42" s="16"/>
      <c r="G42" s="16">
        <f>C42*F42</f>
        <v>0</v>
      </c>
      <c r="H42" s="16">
        <f>D42+F42</f>
        <v>0</v>
      </c>
      <c r="I42" s="16">
        <f>E42+G42</f>
        <v>0</v>
      </c>
      <c r="J42" s="16">
        <v>0.56999999999999995</v>
      </c>
      <c r="K42" s="16">
        <f>C42*J42</f>
        <v>4.5599999999999996</v>
      </c>
      <c r="L42" s="3"/>
      <c r="M42" s="3"/>
    </row>
    <row r="43" spans="1:13">
      <c r="A43" s="14" t="s">
        <v>89</v>
      </c>
      <c r="B43" s="14" t="s">
        <v>15</v>
      </c>
      <c r="C43" s="15"/>
      <c r="D43" s="15"/>
      <c r="E43" s="15"/>
      <c r="F43" s="15"/>
      <c r="G43" s="15"/>
      <c r="H43" s="15"/>
      <c r="I43" s="15"/>
      <c r="J43" s="15"/>
      <c r="K43" s="15"/>
      <c r="L43" s="3"/>
      <c r="M43" s="3"/>
    </row>
    <row r="44" spans="1:13">
      <c r="A44" s="14" t="s">
        <v>90</v>
      </c>
      <c r="B44" s="14" t="s">
        <v>15</v>
      </c>
      <c r="C44" s="15"/>
      <c r="D44" s="15"/>
      <c r="E44" s="15"/>
      <c r="F44" s="15"/>
      <c r="G44" s="15"/>
      <c r="H44" s="15"/>
      <c r="I44" s="15"/>
      <c r="J44" s="15"/>
      <c r="K44" s="15"/>
      <c r="L44" s="3"/>
      <c r="M44" s="3"/>
    </row>
    <row r="45" spans="1:13">
      <c r="A45" s="7" t="s">
        <v>91</v>
      </c>
      <c r="B45" s="7" t="s">
        <v>80</v>
      </c>
      <c r="C45" s="16">
        <v>12</v>
      </c>
      <c r="D45" s="16"/>
      <c r="E45" s="16">
        <f>C45*D45</f>
        <v>0</v>
      </c>
      <c r="F45" s="16"/>
      <c r="G45" s="16">
        <f>C45*F45</f>
        <v>0</v>
      </c>
      <c r="H45" s="16">
        <f>D45+F45</f>
        <v>0</v>
      </c>
      <c r="I45" s="16">
        <f>E45+G45</f>
        <v>0</v>
      </c>
      <c r="J45" s="16">
        <v>26.52</v>
      </c>
      <c r="K45" s="16">
        <f>C45*J45</f>
        <v>318.24</v>
      </c>
      <c r="L45" s="3"/>
      <c r="M45" s="3"/>
    </row>
    <row r="46" spans="1:13" ht="39">
      <c r="A46" s="17" t="s">
        <v>92</v>
      </c>
      <c r="B46" s="14" t="s">
        <v>15</v>
      </c>
      <c r="C46" s="15"/>
      <c r="D46" s="15"/>
      <c r="E46" s="15"/>
      <c r="F46" s="15"/>
      <c r="G46" s="15"/>
      <c r="H46" s="15"/>
      <c r="I46" s="15"/>
      <c r="J46" s="15"/>
      <c r="K46" s="15"/>
      <c r="L46" s="3"/>
      <c r="M46" s="3"/>
    </row>
    <row r="47" spans="1:13">
      <c r="A47" s="7" t="s">
        <v>93</v>
      </c>
      <c r="B47" s="7" t="s">
        <v>71</v>
      </c>
      <c r="C47" s="16">
        <v>125</v>
      </c>
      <c r="D47" s="16"/>
      <c r="E47" s="16">
        <f>C47*D47</f>
        <v>0</v>
      </c>
      <c r="F47" s="16"/>
      <c r="G47" s="16">
        <f>C47*F47</f>
        <v>0</v>
      </c>
      <c r="H47" s="16">
        <f>D47+F47</f>
        <v>0</v>
      </c>
      <c r="I47" s="16">
        <f>E47+G47</f>
        <v>0</v>
      </c>
      <c r="J47" s="16">
        <v>0</v>
      </c>
      <c r="K47" s="16">
        <f>C47*J47</f>
        <v>0</v>
      </c>
      <c r="L47" s="3"/>
      <c r="M47" s="3"/>
    </row>
    <row r="48" spans="1:13">
      <c r="A48" s="14" t="s">
        <v>94</v>
      </c>
      <c r="B48" s="14" t="s">
        <v>15</v>
      </c>
      <c r="C48" s="15"/>
      <c r="D48" s="15"/>
      <c r="E48" s="15"/>
      <c r="F48" s="15"/>
      <c r="G48" s="15"/>
      <c r="H48" s="15"/>
      <c r="I48" s="15"/>
      <c r="J48" s="15"/>
      <c r="K48" s="15"/>
      <c r="L48" s="3"/>
      <c r="M48" s="3"/>
    </row>
    <row r="49" spans="1:13">
      <c r="A49" s="14" t="s">
        <v>95</v>
      </c>
      <c r="B49" s="14" t="s">
        <v>15</v>
      </c>
      <c r="C49" s="15"/>
      <c r="D49" s="15"/>
      <c r="E49" s="15"/>
      <c r="F49" s="15"/>
      <c r="G49" s="15"/>
      <c r="H49" s="15"/>
      <c r="I49" s="15"/>
      <c r="J49" s="15"/>
      <c r="K49" s="15"/>
      <c r="L49" s="3"/>
      <c r="M49" s="3"/>
    </row>
    <row r="50" spans="1:13">
      <c r="A50" s="7" t="s">
        <v>96</v>
      </c>
      <c r="B50" s="7" t="s">
        <v>97</v>
      </c>
      <c r="C50" s="16">
        <v>0.53</v>
      </c>
      <c r="D50" s="16"/>
      <c r="E50" s="16">
        <f>C50*D50</f>
        <v>0</v>
      </c>
      <c r="F50" s="16"/>
      <c r="G50" s="16">
        <f>C50*F50</f>
        <v>0</v>
      </c>
      <c r="H50" s="16">
        <f>D50+F50</f>
        <v>0</v>
      </c>
      <c r="I50" s="16">
        <f>E50+G50</f>
        <v>0</v>
      </c>
      <c r="J50" s="16">
        <v>0</v>
      </c>
      <c r="K50" s="16">
        <f>C50*J50</f>
        <v>0</v>
      </c>
      <c r="L50" s="3"/>
      <c r="M50" s="3"/>
    </row>
    <row r="51" spans="1:13">
      <c r="A51" s="14" t="s">
        <v>98</v>
      </c>
      <c r="B51" s="14" t="s">
        <v>15</v>
      </c>
      <c r="C51" s="15"/>
      <c r="D51" s="15"/>
      <c r="E51" s="15"/>
      <c r="F51" s="15"/>
      <c r="G51" s="15"/>
      <c r="H51" s="15"/>
      <c r="I51" s="15"/>
      <c r="J51" s="15"/>
      <c r="K51" s="15"/>
      <c r="L51" s="3"/>
      <c r="M51" s="3"/>
    </row>
    <row r="52" spans="1:13">
      <c r="A52" s="14" t="s">
        <v>99</v>
      </c>
      <c r="B52" s="14" t="s">
        <v>15</v>
      </c>
      <c r="C52" s="15"/>
      <c r="D52" s="15"/>
      <c r="E52" s="15"/>
      <c r="F52" s="15"/>
      <c r="G52" s="15"/>
      <c r="H52" s="15"/>
      <c r="I52" s="15"/>
      <c r="J52" s="15"/>
      <c r="K52" s="15"/>
      <c r="L52" s="3"/>
      <c r="M52" s="3"/>
    </row>
    <row r="53" spans="1:13">
      <c r="A53" s="14" t="s">
        <v>100</v>
      </c>
      <c r="B53" s="14" t="s">
        <v>15</v>
      </c>
      <c r="C53" s="15"/>
      <c r="D53" s="15"/>
      <c r="E53" s="15"/>
      <c r="F53" s="15"/>
      <c r="G53" s="15"/>
      <c r="H53" s="15"/>
      <c r="I53" s="15"/>
      <c r="J53" s="15"/>
      <c r="K53" s="15"/>
      <c r="L53" s="3"/>
      <c r="M53" s="3"/>
    </row>
    <row r="54" spans="1:13">
      <c r="A54" s="14" t="s">
        <v>101</v>
      </c>
      <c r="B54" s="14" t="s">
        <v>15</v>
      </c>
      <c r="C54" s="15"/>
      <c r="D54" s="15"/>
      <c r="E54" s="15"/>
      <c r="F54" s="15"/>
      <c r="G54" s="15"/>
      <c r="H54" s="15"/>
      <c r="I54" s="15"/>
      <c r="J54" s="15"/>
      <c r="K54" s="15"/>
      <c r="L54" s="3"/>
      <c r="M54" s="3"/>
    </row>
    <row r="55" spans="1:13">
      <c r="A55" s="7" t="s">
        <v>102</v>
      </c>
      <c r="B55" s="7" t="s">
        <v>97</v>
      </c>
      <c r="C55" s="16">
        <v>0.53</v>
      </c>
      <c r="D55" s="16"/>
      <c r="E55" s="16">
        <f>C55*D55</f>
        <v>0</v>
      </c>
      <c r="F55" s="16"/>
      <c r="G55" s="16">
        <f>C55*F55</f>
        <v>0</v>
      </c>
      <c r="H55" s="16">
        <f>D55+F55</f>
        <v>0</v>
      </c>
      <c r="I55" s="16">
        <f>E55+G55</f>
        <v>0</v>
      </c>
      <c r="J55" s="16">
        <v>0</v>
      </c>
      <c r="K55" s="16">
        <f>C55*J55</f>
        <v>0</v>
      </c>
      <c r="L55" s="3"/>
      <c r="M55" s="3"/>
    </row>
    <row r="56" spans="1:13">
      <c r="A56" s="14" t="s">
        <v>103</v>
      </c>
      <c r="B56" s="14" t="s">
        <v>15</v>
      </c>
      <c r="C56" s="15"/>
      <c r="D56" s="15"/>
      <c r="E56" s="15"/>
      <c r="F56" s="15"/>
      <c r="G56" s="15"/>
      <c r="H56" s="15"/>
      <c r="I56" s="15"/>
      <c r="J56" s="15"/>
      <c r="K56" s="15"/>
      <c r="L56" s="3"/>
      <c r="M56" s="3"/>
    </row>
    <row r="57" spans="1:13">
      <c r="A57" s="14" t="s">
        <v>104</v>
      </c>
      <c r="B57" s="14" t="s">
        <v>15</v>
      </c>
      <c r="C57" s="15"/>
      <c r="D57" s="15"/>
      <c r="E57" s="15"/>
      <c r="F57" s="15"/>
      <c r="G57" s="15"/>
      <c r="H57" s="15"/>
      <c r="I57" s="15"/>
      <c r="J57" s="15"/>
      <c r="K57" s="15"/>
      <c r="L57" s="3"/>
      <c r="M57" s="3"/>
    </row>
    <row r="58" spans="1:13">
      <c r="A58" s="7" t="s">
        <v>105</v>
      </c>
      <c r="B58" s="7" t="s">
        <v>97</v>
      </c>
      <c r="C58" s="16">
        <v>0.53</v>
      </c>
      <c r="D58" s="16"/>
      <c r="E58" s="16">
        <f>C58*D58</f>
        <v>0</v>
      </c>
      <c r="F58" s="16"/>
      <c r="G58" s="16">
        <f>C58*F58</f>
        <v>0</v>
      </c>
      <c r="H58" s="16">
        <f>D58+F58</f>
        <v>0</v>
      </c>
      <c r="I58" s="16">
        <f>E58+G58</f>
        <v>0</v>
      </c>
      <c r="J58" s="16">
        <v>0</v>
      </c>
      <c r="K58" s="16">
        <f>C58*J58</f>
        <v>0</v>
      </c>
      <c r="L58" s="3"/>
      <c r="M58" s="3"/>
    </row>
    <row r="59" spans="1:13">
      <c r="A59" s="4" t="s">
        <v>106</v>
      </c>
      <c r="B59" s="4" t="s">
        <v>15</v>
      </c>
      <c r="C59" s="13"/>
      <c r="D59" s="13"/>
      <c r="E59" s="13">
        <f>SUM(E18:E58)</f>
        <v>0</v>
      </c>
      <c r="F59" s="13"/>
      <c r="G59" s="13">
        <f>SUM(G18:G58)</f>
        <v>0</v>
      </c>
      <c r="H59" s="13"/>
      <c r="I59" s="13">
        <f>SUM(I18:I58)</f>
        <v>0</v>
      </c>
      <c r="J59" s="13"/>
      <c r="K59" s="13">
        <f>SUM(K18:K58)</f>
        <v>526.58000000000004</v>
      </c>
      <c r="L59" s="3"/>
      <c r="M59" s="3"/>
    </row>
    <row r="60" spans="1:13">
      <c r="A60" s="7" t="s">
        <v>15</v>
      </c>
      <c r="B60" s="7" t="s">
        <v>15</v>
      </c>
      <c r="C60" s="16"/>
      <c r="D60" s="16"/>
      <c r="E60" s="16"/>
      <c r="F60" s="16"/>
      <c r="G60" s="16"/>
      <c r="H60" s="16">
        <f>D60+F60</f>
        <v>0</v>
      </c>
      <c r="I60" s="16">
        <f>E60+G60</f>
        <v>0</v>
      </c>
      <c r="J60" s="16"/>
      <c r="K60" s="16"/>
      <c r="L60" s="3"/>
      <c r="M60" s="3"/>
    </row>
    <row r="61" spans="1:13">
      <c r="A61" s="4" t="s">
        <v>107</v>
      </c>
      <c r="B61" s="4" t="s">
        <v>15</v>
      </c>
      <c r="C61" s="13"/>
      <c r="D61" s="13"/>
      <c r="E61" s="13"/>
      <c r="F61" s="13"/>
      <c r="G61" s="13"/>
      <c r="H61" s="13"/>
      <c r="I61" s="13"/>
      <c r="J61" s="13"/>
      <c r="K61" s="13"/>
      <c r="L61" s="3"/>
      <c r="M61" s="3"/>
    </row>
    <row r="62" spans="1:13">
      <c r="A62" s="14" t="s">
        <v>108</v>
      </c>
      <c r="B62" s="14" t="s">
        <v>15</v>
      </c>
      <c r="C62" s="15"/>
      <c r="D62" s="15"/>
      <c r="E62" s="15"/>
      <c r="F62" s="15"/>
      <c r="G62" s="15"/>
      <c r="H62" s="15"/>
      <c r="I62" s="15"/>
      <c r="J62" s="15"/>
      <c r="K62" s="15"/>
      <c r="L62" s="3"/>
      <c r="M62" s="3"/>
    </row>
    <row r="63" spans="1:13">
      <c r="A63" s="7" t="s">
        <v>109</v>
      </c>
      <c r="B63" s="7" t="s">
        <v>80</v>
      </c>
      <c r="C63" s="16">
        <v>8</v>
      </c>
      <c r="D63" s="16"/>
      <c r="E63" s="16">
        <f>C63*D63</f>
        <v>0</v>
      </c>
      <c r="F63" s="16"/>
      <c r="G63" s="16">
        <f>C63*F63</f>
        <v>0</v>
      </c>
      <c r="H63" s="16">
        <f t="shared" ref="H63:I65" si="2">D63+F63</f>
        <v>0</v>
      </c>
      <c r="I63" s="16">
        <f t="shared" si="2"/>
        <v>0</v>
      </c>
      <c r="J63" s="16">
        <v>0</v>
      </c>
      <c r="K63" s="16">
        <f>C63*J63</f>
        <v>0</v>
      </c>
      <c r="L63" s="3"/>
      <c r="M63" s="3"/>
    </row>
    <row r="64" spans="1:13">
      <c r="A64" s="7" t="s">
        <v>110</v>
      </c>
      <c r="B64" s="7" t="s">
        <v>80</v>
      </c>
      <c r="C64" s="16">
        <v>8</v>
      </c>
      <c r="D64" s="16"/>
      <c r="E64" s="16">
        <f>C64*D64</f>
        <v>0</v>
      </c>
      <c r="F64" s="16"/>
      <c r="G64" s="16">
        <f>C64*F64</f>
        <v>0</v>
      </c>
      <c r="H64" s="16">
        <f t="shared" si="2"/>
        <v>0</v>
      </c>
      <c r="I64" s="16">
        <f t="shared" si="2"/>
        <v>0</v>
      </c>
      <c r="J64" s="16">
        <v>0</v>
      </c>
      <c r="K64" s="16">
        <f>C64*J64</f>
        <v>0</v>
      </c>
      <c r="L64" s="3"/>
      <c r="M64" s="3"/>
    </row>
    <row r="65" spans="1:13">
      <c r="A65" s="7" t="s">
        <v>111</v>
      </c>
      <c r="B65" s="7" t="s">
        <v>80</v>
      </c>
      <c r="C65" s="16">
        <v>8</v>
      </c>
      <c r="D65" s="16"/>
      <c r="E65" s="16">
        <f>C65*D65</f>
        <v>0</v>
      </c>
      <c r="F65" s="16"/>
      <c r="G65" s="16">
        <f>C65*F65</f>
        <v>0</v>
      </c>
      <c r="H65" s="16">
        <f t="shared" si="2"/>
        <v>0</v>
      </c>
      <c r="I65" s="16">
        <f t="shared" si="2"/>
        <v>0</v>
      </c>
      <c r="J65" s="16">
        <v>0</v>
      </c>
      <c r="K65" s="16">
        <f>C65*J65</f>
        <v>0</v>
      </c>
      <c r="L65" s="3"/>
      <c r="M65" s="3"/>
    </row>
    <row r="66" spans="1:13">
      <c r="A66" s="14" t="s">
        <v>112</v>
      </c>
      <c r="B66" s="14" t="s">
        <v>15</v>
      </c>
      <c r="C66" s="15"/>
      <c r="D66" s="15"/>
      <c r="E66" s="15"/>
      <c r="F66" s="15"/>
      <c r="G66" s="15"/>
      <c r="H66" s="15"/>
      <c r="I66" s="15"/>
      <c r="J66" s="15"/>
      <c r="K66" s="15"/>
      <c r="L66" s="3"/>
      <c r="M66" s="3"/>
    </row>
    <row r="67" spans="1:13">
      <c r="A67" s="7" t="s">
        <v>113</v>
      </c>
      <c r="B67" s="7" t="s">
        <v>71</v>
      </c>
      <c r="C67" s="16">
        <v>1</v>
      </c>
      <c r="D67" s="16"/>
      <c r="E67" s="16">
        <f t="shared" ref="E67:E75" si="3">C67*D67</f>
        <v>0</v>
      </c>
      <c r="F67" s="16"/>
      <c r="G67" s="16">
        <f t="shared" ref="G67:G75" si="4">C67*F67</f>
        <v>0</v>
      </c>
      <c r="H67" s="16">
        <f t="shared" ref="H67:H75" si="5">D67+F67</f>
        <v>0</v>
      </c>
      <c r="I67" s="16">
        <f t="shared" ref="I67:I75" si="6">E67+G67</f>
        <v>0</v>
      </c>
      <c r="J67" s="16">
        <v>0</v>
      </c>
      <c r="K67" s="16">
        <f t="shared" ref="K67:K75" si="7">C67*J67</f>
        <v>0</v>
      </c>
      <c r="L67" s="3"/>
      <c r="M67" s="3"/>
    </row>
    <row r="68" spans="1:13">
      <c r="A68" s="7" t="s">
        <v>114</v>
      </c>
      <c r="B68" s="7" t="s">
        <v>71</v>
      </c>
      <c r="C68" s="16">
        <v>5</v>
      </c>
      <c r="D68" s="16"/>
      <c r="E68" s="16">
        <f t="shared" si="3"/>
        <v>0</v>
      </c>
      <c r="F68" s="16"/>
      <c r="G68" s="16">
        <f t="shared" si="4"/>
        <v>0</v>
      </c>
      <c r="H68" s="16">
        <f t="shared" si="5"/>
        <v>0</v>
      </c>
      <c r="I68" s="16">
        <f t="shared" si="6"/>
        <v>0</v>
      </c>
      <c r="J68" s="16">
        <v>0</v>
      </c>
      <c r="K68" s="16">
        <f t="shared" si="7"/>
        <v>0</v>
      </c>
      <c r="L68" s="3"/>
      <c r="M68" s="3"/>
    </row>
    <row r="69" spans="1:13">
      <c r="A69" s="7" t="s">
        <v>115</v>
      </c>
      <c r="B69" s="7" t="s">
        <v>71</v>
      </c>
      <c r="C69" s="16">
        <v>14</v>
      </c>
      <c r="D69" s="16"/>
      <c r="E69" s="16">
        <f t="shared" si="3"/>
        <v>0</v>
      </c>
      <c r="F69" s="16"/>
      <c r="G69" s="16">
        <f t="shared" si="4"/>
        <v>0</v>
      </c>
      <c r="H69" s="16">
        <f t="shared" si="5"/>
        <v>0</v>
      </c>
      <c r="I69" s="16">
        <f t="shared" si="6"/>
        <v>0</v>
      </c>
      <c r="J69" s="16">
        <v>0</v>
      </c>
      <c r="K69" s="16">
        <f t="shared" si="7"/>
        <v>0</v>
      </c>
      <c r="L69" s="3"/>
      <c r="M69" s="3"/>
    </row>
    <row r="70" spans="1:13">
      <c r="A70" s="7" t="s">
        <v>116</v>
      </c>
      <c r="B70" s="7" t="s">
        <v>71</v>
      </c>
      <c r="C70" s="16">
        <v>32</v>
      </c>
      <c r="D70" s="16"/>
      <c r="E70" s="16">
        <f t="shared" si="3"/>
        <v>0</v>
      </c>
      <c r="F70" s="16"/>
      <c r="G70" s="16">
        <f t="shared" si="4"/>
        <v>0</v>
      </c>
      <c r="H70" s="16">
        <f t="shared" si="5"/>
        <v>0</v>
      </c>
      <c r="I70" s="16">
        <f t="shared" si="6"/>
        <v>0</v>
      </c>
      <c r="J70" s="16">
        <v>0</v>
      </c>
      <c r="K70" s="16">
        <f t="shared" si="7"/>
        <v>0</v>
      </c>
      <c r="L70" s="3"/>
      <c r="M70" s="3"/>
    </row>
    <row r="71" spans="1:13">
      <c r="A71" s="7" t="s">
        <v>117</v>
      </c>
      <c r="B71" s="7" t="s">
        <v>71</v>
      </c>
      <c r="C71" s="16">
        <v>18</v>
      </c>
      <c r="D71" s="16"/>
      <c r="E71" s="16">
        <f t="shared" si="3"/>
        <v>0</v>
      </c>
      <c r="F71" s="16"/>
      <c r="G71" s="16">
        <f t="shared" si="4"/>
        <v>0</v>
      </c>
      <c r="H71" s="16">
        <f t="shared" si="5"/>
        <v>0</v>
      </c>
      <c r="I71" s="16">
        <f t="shared" si="6"/>
        <v>0</v>
      </c>
      <c r="J71" s="16">
        <v>0</v>
      </c>
      <c r="K71" s="16">
        <f t="shared" si="7"/>
        <v>0</v>
      </c>
      <c r="L71" s="3"/>
      <c r="M71" s="3"/>
    </row>
    <row r="72" spans="1:13">
      <c r="A72" s="7" t="s">
        <v>118</v>
      </c>
      <c r="B72" s="7" t="s">
        <v>71</v>
      </c>
      <c r="C72" s="16">
        <v>35</v>
      </c>
      <c r="D72" s="16"/>
      <c r="E72" s="16">
        <f t="shared" si="3"/>
        <v>0</v>
      </c>
      <c r="F72" s="16"/>
      <c r="G72" s="16">
        <f t="shared" si="4"/>
        <v>0</v>
      </c>
      <c r="H72" s="16">
        <f t="shared" si="5"/>
        <v>0</v>
      </c>
      <c r="I72" s="16">
        <f t="shared" si="6"/>
        <v>0</v>
      </c>
      <c r="J72" s="16">
        <v>0</v>
      </c>
      <c r="K72" s="16">
        <f t="shared" si="7"/>
        <v>0</v>
      </c>
      <c r="L72" s="3"/>
      <c r="M72" s="3"/>
    </row>
    <row r="73" spans="1:13">
      <c r="A73" s="7" t="s">
        <v>119</v>
      </c>
      <c r="B73" s="7" t="s">
        <v>71</v>
      </c>
      <c r="C73" s="16">
        <v>32</v>
      </c>
      <c r="D73" s="16"/>
      <c r="E73" s="16">
        <f t="shared" si="3"/>
        <v>0</v>
      </c>
      <c r="F73" s="16"/>
      <c r="G73" s="16">
        <f t="shared" si="4"/>
        <v>0</v>
      </c>
      <c r="H73" s="16">
        <f t="shared" si="5"/>
        <v>0</v>
      </c>
      <c r="I73" s="16">
        <f t="shared" si="6"/>
        <v>0</v>
      </c>
      <c r="J73" s="16">
        <v>0</v>
      </c>
      <c r="K73" s="16">
        <f t="shared" si="7"/>
        <v>0</v>
      </c>
      <c r="L73" s="3"/>
      <c r="M73" s="3"/>
    </row>
    <row r="74" spans="1:13">
      <c r="A74" s="7" t="s">
        <v>120</v>
      </c>
      <c r="B74" s="7" t="s">
        <v>71</v>
      </c>
      <c r="C74" s="16">
        <v>11</v>
      </c>
      <c r="D74" s="16"/>
      <c r="E74" s="16">
        <f t="shared" si="3"/>
        <v>0</v>
      </c>
      <c r="F74" s="16"/>
      <c r="G74" s="16">
        <f t="shared" si="4"/>
        <v>0</v>
      </c>
      <c r="H74" s="16">
        <f t="shared" si="5"/>
        <v>0</v>
      </c>
      <c r="I74" s="16">
        <f t="shared" si="6"/>
        <v>0</v>
      </c>
      <c r="J74" s="16">
        <v>0</v>
      </c>
      <c r="K74" s="16">
        <f t="shared" si="7"/>
        <v>0</v>
      </c>
      <c r="L74" s="3"/>
      <c r="M74" s="3"/>
    </row>
    <row r="75" spans="1:13">
      <c r="A75" s="7" t="s">
        <v>121</v>
      </c>
      <c r="B75" s="7" t="s">
        <v>71</v>
      </c>
      <c r="C75" s="16">
        <v>3</v>
      </c>
      <c r="D75" s="16"/>
      <c r="E75" s="16">
        <f t="shared" si="3"/>
        <v>0</v>
      </c>
      <c r="F75" s="16"/>
      <c r="G75" s="16">
        <f t="shared" si="4"/>
        <v>0</v>
      </c>
      <c r="H75" s="16">
        <f t="shared" si="5"/>
        <v>0</v>
      </c>
      <c r="I75" s="16">
        <f t="shared" si="6"/>
        <v>0</v>
      </c>
      <c r="J75" s="16">
        <v>0</v>
      </c>
      <c r="K75" s="16">
        <f t="shared" si="7"/>
        <v>0</v>
      </c>
      <c r="L75" s="3"/>
      <c r="M75" s="3"/>
    </row>
    <row r="76" spans="1:13">
      <c r="A76" s="14" t="s">
        <v>122</v>
      </c>
      <c r="B76" s="14" t="s">
        <v>15</v>
      </c>
      <c r="C76" s="15"/>
      <c r="D76" s="15"/>
      <c r="E76" s="15"/>
      <c r="F76" s="15"/>
      <c r="G76" s="15"/>
      <c r="H76" s="15"/>
      <c r="I76" s="15"/>
      <c r="J76" s="15"/>
      <c r="K76" s="15"/>
      <c r="L76" s="3"/>
      <c r="M76" s="3"/>
    </row>
    <row r="77" spans="1:13">
      <c r="A77" s="7" t="s">
        <v>123</v>
      </c>
      <c r="B77" s="7" t="s">
        <v>124</v>
      </c>
      <c r="C77" s="16">
        <v>1</v>
      </c>
      <c r="D77" s="16"/>
      <c r="E77" s="16">
        <f>C77*D77</f>
        <v>0</v>
      </c>
      <c r="F77" s="16"/>
      <c r="G77" s="16">
        <f>C77*F77</f>
        <v>0</v>
      </c>
      <c r="H77" s="16">
        <f>D77+F77</f>
        <v>0</v>
      </c>
      <c r="I77" s="16">
        <f>E77+G77</f>
        <v>0</v>
      </c>
      <c r="J77" s="16">
        <v>0</v>
      </c>
      <c r="K77" s="16">
        <f>C77*J77</f>
        <v>0</v>
      </c>
      <c r="L77" s="3"/>
      <c r="M77" s="3"/>
    </row>
    <row r="78" spans="1:13">
      <c r="A78" s="14" t="s">
        <v>125</v>
      </c>
      <c r="B78" s="14" t="s">
        <v>15</v>
      </c>
      <c r="C78" s="15"/>
      <c r="D78" s="15"/>
      <c r="E78" s="15"/>
      <c r="F78" s="15"/>
      <c r="G78" s="15"/>
      <c r="H78" s="15"/>
      <c r="I78" s="15"/>
      <c r="J78" s="15"/>
      <c r="K78" s="15"/>
      <c r="L78" s="3"/>
      <c r="M78" s="3"/>
    </row>
    <row r="79" spans="1:13">
      <c r="A79" s="7" t="s">
        <v>126</v>
      </c>
      <c r="B79" s="7" t="s">
        <v>124</v>
      </c>
      <c r="C79" s="16">
        <v>1</v>
      </c>
      <c r="D79" s="16"/>
      <c r="E79" s="16">
        <f>C79*D79</f>
        <v>0</v>
      </c>
      <c r="F79" s="16"/>
      <c r="G79" s="16">
        <f>C79*F79</f>
        <v>0</v>
      </c>
      <c r="H79" s="16">
        <f>D79+F79</f>
        <v>0</v>
      </c>
      <c r="I79" s="16">
        <f>E79+G79</f>
        <v>0</v>
      </c>
      <c r="J79" s="16">
        <v>0</v>
      </c>
      <c r="K79" s="16">
        <f>C79*J79</f>
        <v>0</v>
      </c>
      <c r="L79" s="3"/>
      <c r="M79" s="3"/>
    </row>
    <row r="80" spans="1:13">
      <c r="A80" s="4" t="s">
        <v>127</v>
      </c>
      <c r="B80" s="4" t="s">
        <v>15</v>
      </c>
      <c r="C80" s="13"/>
      <c r="D80" s="13"/>
      <c r="E80" s="13">
        <f>SUM(E62:E79)</f>
        <v>0</v>
      </c>
      <c r="F80" s="13"/>
      <c r="G80" s="13">
        <f>SUM(G62:G79)</f>
        <v>0</v>
      </c>
      <c r="H80" s="13"/>
      <c r="I80" s="13">
        <f>SUM(I62:I79)</f>
        <v>0</v>
      </c>
      <c r="J80" s="13"/>
      <c r="K80" s="13">
        <f>SUM(K62:K79)</f>
        <v>0</v>
      </c>
      <c r="L80" s="3"/>
      <c r="M80" s="3"/>
    </row>
    <row r="81" spans="1:13">
      <c r="A81" s="7" t="s">
        <v>15</v>
      </c>
      <c r="B81" s="7" t="s">
        <v>15</v>
      </c>
      <c r="C81" s="16"/>
      <c r="D81" s="16"/>
      <c r="E81" s="16"/>
      <c r="F81" s="16"/>
      <c r="G81" s="16"/>
      <c r="H81" s="16">
        <f>D81+F81</f>
        <v>0</v>
      </c>
      <c r="I81" s="16">
        <f>E81+G81</f>
        <v>0</v>
      </c>
      <c r="J81" s="16"/>
      <c r="K81" s="16"/>
      <c r="L81" s="3"/>
      <c r="M81" s="3"/>
    </row>
    <row r="82" spans="1:13">
      <c r="A82" s="4" t="s">
        <v>128</v>
      </c>
      <c r="B82" s="4" t="s">
        <v>15</v>
      </c>
      <c r="C82" s="13"/>
      <c r="D82" s="13"/>
      <c r="E82" s="13"/>
      <c r="F82" s="13"/>
      <c r="G82" s="13"/>
      <c r="H82" s="13"/>
      <c r="I82" s="13"/>
      <c r="J82" s="13"/>
      <c r="K82" s="13"/>
      <c r="L82" s="3"/>
      <c r="M82" s="3"/>
    </row>
    <row r="83" spans="1:13">
      <c r="A83" s="14" t="s">
        <v>129</v>
      </c>
      <c r="B83" s="14" t="s">
        <v>15</v>
      </c>
      <c r="C83" s="15"/>
      <c r="D83" s="15"/>
      <c r="E83" s="15"/>
      <c r="F83" s="15"/>
      <c r="G83" s="15"/>
      <c r="H83" s="15"/>
      <c r="I83" s="15"/>
      <c r="J83" s="15"/>
      <c r="K83" s="15"/>
      <c r="L83" s="3"/>
      <c r="M83" s="3"/>
    </row>
    <row r="84" spans="1:13">
      <c r="A84" s="7" t="s">
        <v>130</v>
      </c>
      <c r="B84" s="7" t="s">
        <v>71</v>
      </c>
      <c r="C84" s="16">
        <v>3</v>
      </c>
      <c r="D84" s="16"/>
      <c r="E84" s="16">
        <f>C84*D84</f>
        <v>0</v>
      </c>
      <c r="F84" s="16"/>
      <c r="G84" s="16">
        <f>C84*F84</f>
        <v>0</v>
      </c>
      <c r="H84" s="16">
        <f>D84+F84</f>
        <v>0</v>
      </c>
      <c r="I84" s="16">
        <f>E84+G84</f>
        <v>0</v>
      </c>
      <c r="J84" s="16">
        <v>4.5</v>
      </c>
      <c r="K84" s="16">
        <f>C84*J84</f>
        <v>13.5</v>
      </c>
      <c r="L84" s="3"/>
      <c r="M84" s="3"/>
    </row>
    <row r="85" spans="1:13">
      <c r="A85" s="14" t="s">
        <v>131</v>
      </c>
      <c r="B85" s="14" t="s">
        <v>15</v>
      </c>
      <c r="C85" s="15"/>
      <c r="D85" s="15"/>
      <c r="E85" s="15"/>
      <c r="F85" s="15"/>
      <c r="G85" s="15"/>
      <c r="H85" s="15"/>
      <c r="I85" s="15"/>
      <c r="J85" s="15"/>
      <c r="K85" s="15"/>
      <c r="L85" s="3"/>
      <c r="M85" s="3"/>
    </row>
    <row r="86" spans="1:13">
      <c r="A86" s="7" t="s">
        <v>130</v>
      </c>
      <c r="B86" s="7" t="s">
        <v>71</v>
      </c>
      <c r="C86" s="16">
        <v>3</v>
      </c>
      <c r="D86" s="16"/>
      <c r="E86" s="16">
        <f>C86*D86</f>
        <v>0</v>
      </c>
      <c r="F86" s="16"/>
      <c r="G86" s="16">
        <f>C86*F86</f>
        <v>0</v>
      </c>
      <c r="H86" s="16">
        <f>D86+F86</f>
        <v>0</v>
      </c>
      <c r="I86" s="16">
        <f>E86+G86</f>
        <v>0</v>
      </c>
      <c r="J86" s="16">
        <v>0</v>
      </c>
      <c r="K86" s="16">
        <f>C86*J86</f>
        <v>0</v>
      </c>
      <c r="L86" s="3"/>
      <c r="M86" s="3"/>
    </row>
    <row r="87" spans="1:13">
      <c r="A87" s="14" t="s">
        <v>129</v>
      </c>
      <c r="B87" s="14" t="s">
        <v>15</v>
      </c>
      <c r="C87" s="15"/>
      <c r="D87" s="15"/>
      <c r="E87" s="15"/>
      <c r="F87" s="15"/>
      <c r="G87" s="15"/>
      <c r="H87" s="15"/>
      <c r="I87" s="15"/>
      <c r="J87" s="15"/>
      <c r="K87" s="15"/>
      <c r="L87" s="3"/>
      <c r="M87" s="3"/>
    </row>
    <row r="88" spans="1:13">
      <c r="A88" s="7" t="s">
        <v>132</v>
      </c>
      <c r="B88" s="7" t="s">
        <v>80</v>
      </c>
      <c r="C88" s="16">
        <v>2</v>
      </c>
      <c r="D88" s="16"/>
      <c r="E88" s="16">
        <f>C88*D88</f>
        <v>0</v>
      </c>
      <c r="F88" s="16"/>
      <c r="G88" s="16">
        <f>C88*F88</f>
        <v>0</v>
      </c>
      <c r="H88" s="16">
        <f>D88+F88</f>
        <v>0</v>
      </c>
      <c r="I88" s="16">
        <f>E88+G88</f>
        <v>0</v>
      </c>
      <c r="J88" s="16">
        <v>4.5</v>
      </c>
      <c r="K88" s="16">
        <f>C88*J88</f>
        <v>9</v>
      </c>
      <c r="L88" s="3"/>
      <c r="M88" s="3"/>
    </row>
    <row r="89" spans="1:13">
      <c r="A89" s="14" t="s">
        <v>133</v>
      </c>
      <c r="B89" s="14" t="s">
        <v>15</v>
      </c>
      <c r="C89" s="15"/>
      <c r="D89" s="15"/>
      <c r="E89" s="15"/>
      <c r="F89" s="15"/>
      <c r="G89" s="15"/>
      <c r="H89" s="15"/>
      <c r="I89" s="15"/>
      <c r="J89" s="15"/>
      <c r="K89" s="15"/>
      <c r="L89" s="3"/>
      <c r="M89" s="3"/>
    </row>
    <row r="90" spans="1:13">
      <c r="A90" s="7" t="s">
        <v>134</v>
      </c>
      <c r="B90" s="7" t="s">
        <v>80</v>
      </c>
      <c r="C90" s="16">
        <v>2</v>
      </c>
      <c r="D90" s="16"/>
      <c r="E90" s="16">
        <f>C90*D90</f>
        <v>0</v>
      </c>
      <c r="F90" s="16"/>
      <c r="G90" s="16">
        <f>C90*F90</f>
        <v>0</v>
      </c>
      <c r="H90" s="16">
        <f>D90+F90</f>
        <v>0</v>
      </c>
      <c r="I90" s="16">
        <f>E90+G90</f>
        <v>0</v>
      </c>
      <c r="J90" s="16">
        <v>0</v>
      </c>
      <c r="K90" s="16">
        <f>C90*J90</f>
        <v>0</v>
      </c>
      <c r="L90" s="3"/>
      <c r="M90" s="3"/>
    </row>
    <row r="91" spans="1:13" ht="39">
      <c r="A91" s="17" t="s">
        <v>135</v>
      </c>
      <c r="B91" s="14" t="s">
        <v>15</v>
      </c>
      <c r="C91" s="15"/>
      <c r="D91" s="15"/>
      <c r="E91" s="15"/>
      <c r="F91" s="15"/>
      <c r="G91" s="15"/>
      <c r="H91" s="15"/>
      <c r="I91" s="15"/>
      <c r="J91" s="15"/>
      <c r="K91" s="15"/>
      <c r="L91" s="3"/>
      <c r="M91" s="3"/>
    </row>
    <row r="92" spans="1:13">
      <c r="A92" s="7" t="s">
        <v>136</v>
      </c>
      <c r="B92" s="7" t="s">
        <v>71</v>
      </c>
      <c r="C92" s="16">
        <v>9</v>
      </c>
      <c r="D92" s="16"/>
      <c r="E92" s="16">
        <f>C92*D92</f>
        <v>0</v>
      </c>
      <c r="F92" s="16"/>
      <c r="G92" s="16">
        <f>C92*F92</f>
        <v>0</v>
      </c>
      <c r="H92" s="16">
        <f>D92+F92</f>
        <v>0</v>
      </c>
      <c r="I92" s="16">
        <f>E92+G92</f>
        <v>0</v>
      </c>
      <c r="J92" s="16">
        <v>3.09</v>
      </c>
      <c r="K92" s="16">
        <f>C92*J92</f>
        <v>27.81</v>
      </c>
      <c r="L92" s="3"/>
      <c r="M92" s="3"/>
    </row>
    <row r="93" spans="1:13">
      <c r="A93" s="7" t="s">
        <v>137</v>
      </c>
      <c r="B93" s="7" t="s">
        <v>71</v>
      </c>
      <c r="C93" s="16">
        <v>160</v>
      </c>
      <c r="D93" s="16"/>
      <c r="E93" s="16">
        <f>C93*D93</f>
        <v>0</v>
      </c>
      <c r="F93" s="16"/>
      <c r="G93" s="16">
        <f>C93*F93</f>
        <v>0</v>
      </c>
      <c r="H93" s="16">
        <f>D93+F93</f>
        <v>0</v>
      </c>
      <c r="I93" s="16">
        <f>E93+G93</f>
        <v>0</v>
      </c>
      <c r="J93" s="16">
        <v>6.4</v>
      </c>
      <c r="K93" s="16">
        <f>C93*J93</f>
        <v>1024</v>
      </c>
      <c r="L93" s="3"/>
      <c r="M93" s="3"/>
    </row>
    <row r="94" spans="1:13">
      <c r="A94" s="14" t="s">
        <v>138</v>
      </c>
      <c r="B94" s="14" t="s">
        <v>15</v>
      </c>
      <c r="C94" s="15"/>
      <c r="D94" s="15"/>
      <c r="E94" s="15"/>
      <c r="F94" s="15"/>
      <c r="G94" s="15"/>
      <c r="H94" s="15"/>
      <c r="I94" s="15"/>
      <c r="J94" s="15"/>
      <c r="K94" s="15"/>
      <c r="L94" s="3"/>
      <c r="M94" s="3"/>
    </row>
    <row r="95" spans="1:13">
      <c r="A95" s="7" t="s">
        <v>139</v>
      </c>
      <c r="B95" s="7" t="s">
        <v>71</v>
      </c>
      <c r="C95" s="16">
        <v>84</v>
      </c>
      <c r="D95" s="16"/>
      <c r="E95" s="16">
        <f>C95*D95</f>
        <v>0</v>
      </c>
      <c r="F95" s="16"/>
      <c r="G95" s="16">
        <f>C95*F95</f>
        <v>0</v>
      </c>
      <c r="H95" s="16">
        <f t="shared" ref="H95:I99" si="8">D95+F95</f>
        <v>0</v>
      </c>
      <c r="I95" s="16">
        <f t="shared" si="8"/>
        <v>0</v>
      </c>
      <c r="J95" s="16">
        <v>0.66</v>
      </c>
      <c r="K95" s="16">
        <f>C95*J95</f>
        <v>55.440000000000005</v>
      </c>
      <c r="L95" s="3"/>
      <c r="M95" s="3"/>
    </row>
    <row r="96" spans="1:13">
      <c r="A96" s="7" t="s">
        <v>140</v>
      </c>
      <c r="B96" s="7" t="s">
        <v>71</v>
      </c>
      <c r="C96" s="16">
        <v>10</v>
      </c>
      <c r="D96" s="16"/>
      <c r="E96" s="16">
        <f>C96*D96</f>
        <v>0</v>
      </c>
      <c r="F96" s="16"/>
      <c r="G96" s="16">
        <f>C96*F96</f>
        <v>0</v>
      </c>
      <c r="H96" s="16">
        <f t="shared" si="8"/>
        <v>0</v>
      </c>
      <c r="I96" s="16">
        <f t="shared" si="8"/>
        <v>0</v>
      </c>
      <c r="J96" s="16">
        <v>0.91</v>
      </c>
      <c r="K96" s="16">
        <f>C96*J96</f>
        <v>9.1</v>
      </c>
      <c r="L96" s="3"/>
      <c r="M96" s="3"/>
    </row>
    <row r="97" spans="1:13">
      <c r="A97" s="7" t="s">
        <v>141</v>
      </c>
      <c r="B97" s="7" t="s">
        <v>71</v>
      </c>
      <c r="C97" s="16">
        <v>15</v>
      </c>
      <c r="D97" s="16"/>
      <c r="E97" s="16">
        <f>C97*D97</f>
        <v>0</v>
      </c>
      <c r="F97" s="16"/>
      <c r="G97" s="16">
        <f>C97*F97</f>
        <v>0</v>
      </c>
      <c r="H97" s="16">
        <f t="shared" si="8"/>
        <v>0</v>
      </c>
      <c r="I97" s="16">
        <f t="shared" si="8"/>
        <v>0</v>
      </c>
      <c r="J97" s="16">
        <v>1.19</v>
      </c>
      <c r="K97" s="16">
        <f>C97*J97</f>
        <v>17.849999999999998</v>
      </c>
      <c r="L97" s="3"/>
      <c r="M97" s="3"/>
    </row>
    <row r="98" spans="1:13">
      <c r="A98" s="7" t="s">
        <v>142</v>
      </c>
      <c r="B98" s="7" t="s">
        <v>71</v>
      </c>
      <c r="C98" s="16">
        <v>37</v>
      </c>
      <c r="D98" s="16"/>
      <c r="E98" s="16">
        <f>C98*D98</f>
        <v>0</v>
      </c>
      <c r="F98" s="16"/>
      <c r="G98" s="16">
        <f>C98*F98</f>
        <v>0</v>
      </c>
      <c r="H98" s="16">
        <f t="shared" si="8"/>
        <v>0</v>
      </c>
      <c r="I98" s="16">
        <f t="shared" si="8"/>
        <v>0</v>
      </c>
      <c r="J98" s="16">
        <v>2.52</v>
      </c>
      <c r="K98" s="16">
        <f>C98*J98</f>
        <v>93.24</v>
      </c>
      <c r="L98" s="3"/>
      <c r="M98" s="3"/>
    </row>
    <row r="99" spans="1:13">
      <c r="A99" s="7" t="s">
        <v>143</v>
      </c>
      <c r="B99" s="7" t="s">
        <v>71</v>
      </c>
      <c r="C99" s="16">
        <v>13</v>
      </c>
      <c r="D99" s="16"/>
      <c r="E99" s="16">
        <f>C99*D99</f>
        <v>0</v>
      </c>
      <c r="F99" s="16"/>
      <c r="G99" s="16">
        <f>C99*F99</f>
        <v>0</v>
      </c>
      <c r="H99" s="16">
        <f t="shared" si="8"/>
        <v>0</v>
      </c>
      <c r="I99" s="16">
        <f t="shared" si="8"/>
        <v>0</v>
      </c>
      <c r="J99" s="16">
        <v>3.5</v>
      </c>
      <c r="K99" s="16">
        <f>C99*J99</f>
        <v>45.5</v>
      </c>
      <c r="L99" s="3"/>
      <c r="M99" s="3"/>
    </row>
    <row r="100" spans="1:13" ht="26.25">
      <c r="A100" s="17" t="s">
        <v>144</v>
      </c>
      <c r="B100" s="14" t="s">
        <v>15</v>
      </c>
      <c r="C100" s="15"/>
      <c r="D100" s="15"/>
      <c r="E100" s="15"/>
      <c r="F100" s="15"/>
      <c r="G100" s="15"/>
      <c r="H100" s="15"/>
      <c r="I100" s="15"/>
      <c r="J100" s="15"/>
      <c r="K100" s="15"/>
      <c r="L100" s="3"/>
      <c r="M100" s="3"/>
    </row>
    <row r="101" spans="1:13">
      <c r="A101" s="7" t="s">
        <v>145</v>
      </c>
      <c r="B101" s="7" t="s">
        <v>80</v>
      </c>
      <c r="C101" s="16">
        <v>17</v>
      </c>
      <c r="D101" s="16"/>
      <c r="E101" s="16">
        <f>C101*D101</f>
        <v>0</v>
      </c>
      <c r="F101" s="16"/>
      <c r="G101" s="16">
        <f>C101*F101</f>
        <v>0</v>
      </c>
      <c r="H101" s="16">
        <f>D101+F101</f>
        <v>0</v>
      </c>
      <c r="I101" s="16">
        <f>E101+G101</f>
        <v>0</v>
      </c>
      <c r="J101" s="16">
        <v>0</v>
      </c>
      <c r="K101" s="16">
        <f>C101*J101</f>
        <v>0</v>
      </c>
      <c r="L101" s="3"/>
      <c r="M101" s="3"/>
    </row>
    <row r="102" spans="1:13" ht="51.75">
      <c r="A102" s="17" t="s">
        <v>146</v>
      </c>
      <c r="B102" s="14" t="s">
        <v>15</v>
      </c>
      <c r="C102" s="15"/>
      <c r="D102" s="15"/>
      <c r="E102" s="15"/>
      <c r="F102" s="15"/>
      <c r="G102" s="15"/>
      <c r="H102" s="15"/>
      <c r="I102" s="15"/>
      <c r="J102" s="15"/>
      <c r="K102" s="15"/>
      <c r="L102" s="3"/>
      <c r="M102" s="3"/>
    </row>
    <row r="103" spans="1:13">
      <c r="A103" s="7" t="s">
        <v>147</v>
      </c>
      <c r="B103" s="7" t="s">
        <v>71</v>
      </c>
      <c r="C103" s="16">
        <v>84</v>
      </c>
      <c r="D103" s="16"/>
      <c r="E103" s="16">
        <f>C103*D103</f>
        <v>0</v>
      </c>
      <c r="F103" s="16"/>
      <c r="G103" s="16">
        <f>C103*F103</f>
        <v>0</v>
      </c>
      <c r="H103" s="16">
        <f t="shared" ref="H103:I105" si="9">D103+F103</f>
        <v>0</v>
      </c>
      <c r="I103" s="16">
        <f t="shared" si="9"/>
        <v>0</v>
      </c>
      <c r="J103" s="16">
        <v>0.12</v>
      </c>
      <c r="K103" s="16">
        <f>C103*J103</f>
        <v>10.08</v>
      </c>
      <c r="L103" s="3"/>
      <c r="M103" s="3"/>
    </row>
    <row r="104" spans="1:13">
      <c r="A104" s="7" t="s">
        <v>148</v>
      </c>
      <c r="B104" s="7" t="s">
        <v>71</v>
      </c>
      <c r="C104" s="16">
        <v>71</v>
      </c>
      <c r="D104" s="16"/>
      <c r="E104" s="16">
        <f>C104*D104</f>
        <v>0</v>
      </c>
      <c r="F104" s="16"/>
      <c r="G104" s="16">
        <f>C104*F104</f>
        <v>0</v>
      </c>
      <c r="H104" s="16">
        <f t="shared" si="9"/>
        <v>0</v>
      </c>
      <c r="I104" s="16">
        <f t="shared" si="9"/>
        <v>0</v>
      </c>
      <c r="J104" s="16">
        <v>0.16</v>
      </c>
      <c r="K104" s="16">
        <f>C104*J104</f>
        <v>11.36</v>
      </c>
      <c r="L104" s="3"/>
      <c r="M104" s="3"/>
    </row>
    <row r="105" spans="1:13">
      <c r="A105" s="7" t="s">
        <v>149</v>
      </c>
      <c r="B105" s="7" t="s">
        <v>71</v>
      </c>
      <c r="C105" s="16">
        <v>173</v>
      </c>
      <c r="D105" s="16"/>
      <c r="E105" s="16">
        <f>C105*D105</f>
        <v>0</v>
      </c>
      <c r="F105" s="16"/>
      <c r="G105" s="16">
        <f>C105*F105</f>
        <v>0</v>
      </c>
      <c r="H105" s="16">
        <f t="shared" si="9"/>
        <v>0</v>
      </c>
      <c r="I105" s="16">
        <f t="shared" si="9"/>
        <v>0</v>
      </c>
      <c r="J105" s="16">
        <v>0.19</v>
      </c>
      <c r="K105" s="16">
        <f>C105*J105</f>
        <v>32.869999999999997</v>
      </c>
      <c r="L105" s="3"/>
      <c r="M105" s="3"/>
    </row>
    <row r="106" spans="1:13">
      <c r="A106" s="14" t="s">
        <v>150</v>
      </c>
      <c r="B106" s="14" t="s">
        <v>15</v>
      </c>
      <c r="C106" s="15"/>
      <c r="D106" s="15"/>
      <c r="E106" s="15"/>
      <c r="F106" s="15"/>
      <c r="G106" s="15"/>
      <c r="H106" s="15"/>
      <c r="I106" s="15"/>
      <c r="J106" s="15"/>
      <c r="K106" s="15"/>
      <c r="L106" s="3"/>
      <c r="M106" s="3"/>
    </row>
    <row r="107" spans="1:13">
      <c r="A107" s="7" t="s">
        <v>151</v>
      </c>
      <c r="B107" s="7" t="s">
        <v>71</v>
      </c>
      <c r="C107" s="16">
        <v>10</v>
      </c>
      <c r="D107" s="16"/>
      <c r="E107" s="16">
        <f>C107*D107</f>
        <v>0</v>
      </c>
      <c r="F107" s="16"/>
      <c r="G107" s="16">
        <f>C107*F107</f>
        <v>0</v>
      </c>
      <c r="H107" s="16">
        <f t="shared" ref="H107:I110" si="10">D107+F107</f>
        <v>0</v>
      </c>
      <c r="I107" s="16">
        <f t="shared" si="10"/>
        <v>0</v>
      </c>
      <c r="J107" s="16">
        <v>0.21</v>
      </c>
      <c r="K107" s="16">
        <f>C107*J107</f>
        <v>2.1</v>
      </c>
      <c r="L107" s="3"/>
      <c r="M107" s="3"/>
    </row>
    <row r="108" spans="1:13">
      <c r="A108" s="7" t="s">
        <v>152</v>
      </c>
      <c r="B108" s="7" t="s">
        <v>71</v>
      </c>
      <c r="C108" s="16">
        <v>15</v>
      </c>
      <c r="D108" s="16"/>
      <c r="E108" s="16">
        <f>C108*D108</f>
        <v>0</v>
      </c>
      <c r="F108" s="16"/>
      <c r="G108" s="16">
        <f>C108*F108</f>
        <v>0</v>
      </c>
      <c r="H108" s="16">
        <f t="shared" si="10"/>
        <v>0</v>
      </c>
      <c r="I108" s="16">
        <f t="shared" si="10"/>
        <v>0</v>
      </c>
      <c r="J108" s="16">
        <v>0.28999999999999998</v>
      </c>
      <c r="K108" s="16">
        <f>C108*J108</f>
        <v>4.3499999999999996</v>
      </c>
      <c r="L108" s="3"/>
      <c r="M108" s="3"/>
    </row>
    <row r="109" spans="1:13">
      <c r="A109" s="7" t="s">
        <v>153</v>
      </c>
      <c r="B109" s="7" t="s">
        <v>71</v>
      </c>
      <c r="C109" s="16">
        <v>37</v>
      </c>
      <c r="D109" s="16"/>
      <c r="E109" s="16">
        <f>C109*D109</f>
        <v>0</v>
      </c>
      <c r="F109" s="16"/>
      <c r="G109" s="16">
        <f>C109*F109</f>
        <v>0</v>
      </c>
      <c r="H109" s="16">
        <f t="shared" si="10"/>
        <v>0</v>
      </c>
      <c r="I109" s="16">
        <f t="shared" si="10"/>
        <v>0</v>
      </c>
      <c r="J109" s="16">
        <v>0.43</v>
      </c>
      <c r="K109" s="16">
        <f>C109*J109</f>
        <v>15.91</v>
      </c>
      <c r="L109" s="3"/>
      <c r="M109" s="3"/>
    </row>
    <row r="110" spans="1:13">
      <c r="A110" s="7" t="s">
        <v>154</v>
      </c>
      <c r="B110" s="7" t="s">
        <v>71</v>
      </c>
      <c r="C110" s="16">
        <v>13</v>
      </c>
      <c r="D110" s="16"/>
      <c r="E110" s="16">
        <f>C110*D110</f>
        <v>0</v>
      </c>
      <c r="F110" s="16"/>
      <c r="G110" s="16">
        <f>C110*F110</f>
        <v>0</v>
      </c>
      <c r="H110" s="16">
        <f t="shared" si="10"/>
        <v>0</v>
      </c>
      <c r="I110" s="16">
        <f t="shared" si="10"/>
        <v>0</v>
      </c>
      <c r="J110" s="16">
        <v>0.43</v>
      </c>
      <c r="K110" s="16">
        <f>C110*J110</f>
        <v>5.59</v>
      </c>
      <c r="L110" s="3"/>
      <c r="M110" s="3"/>
    </row>
    <row r="111" spans="1:13">
      <c r="A111" s="14" t="s">
        <v>155</v>
      </c>
      <c r="B111" s="14" t="s">
        <v>15</v>
      </c>
      <c r="C111" s="15"/>
      <c r="D111" s="15"/>
      <c r="E111" s="15"/>
      <c r="F111" s="15"/>
      <c r="G111" s="15"/>
      <c r="H111" s="15"/>
      <c r="I111" s="15"/>
      <c r="J111" s="15"/>
      <c r="K111" s="15"/>
      <c r="L111" s="3"/>
      <c r="M111" s="3"/>
    </row>
    <row r="112" spans="1:13">
      <c r="A112" s="14" t="s">
        <v>112</v>
      </c>
      <c r="B112" s="14" t="s">
        <v>15</v>
      </c>
      <c r="C112" s="15"/>
      <c r="D112" s="15"/>
      <c r="E112" s="15"/>
      <c r="F112" s="15"/>
      <c r="G112" s="15"/>
      <c r="H112" s="15"/>
      <c r="I112" s="15"/>
      <c r="J112" s="15"/>
      <c r="K112" s="15"/>
      <c r="L112" s="3"/>
      <c r="M112" s="3"/>
    </row>
    <row r="113" spans="1:13">
      <c r="A113" s="7" t="s">
        <v>156</v>
      </c>
      <c r="B113" s="7" t="s">
        <v>71</v>
      </c>
      <c r="C113" s="16">
        <v>328</v>
      </c>
      <c r="D113" s="16"/>
      <c r="E113" s="16">
        <f>C113*D113</f>
        <v>0</v>
      </c>
      <c r="F113" s="16"/>
      <c r="G113" s="16">
        <f>C113*F113</f>
        <v>0</v>
      </c>
      <c r="H113" s="16">
        <f>D113+F113</f>
        <v>0</v>
      </c>
      <c r="I113" s="16">
        <f>E113+G113</f>
        <v>0</v>
      </c>
      <c r="J113" s="16">
        <v>0.19</v>
      </c>
      <c r="K113" s="16">
        <f>C113*J113</f>
        <v>62.32</v>
      </c>
      <c r="L113" s="3"/>
      <c r="M113" s="3"/>
    </row>
    <row r="114" spans="1:13">
      <c r="A114" s="14" t="s">
        <v>157</v>
      </c>
      <c r="B114" s="14" t="s">
        <v>15</v>
      </c>
      <c r="C114" s="15"/>
      <c r="D114" s="15"/>
      <c r="E114" s="15"/>
      <c r="F114" s="15"/>
      <c r="G114" s="15"/>
      <c r="H114" s="15"/>
      <c r="I114" s="15"/>
      <c r="J114" s="15"/>
      <c r="K114" s="15"/>
      <c r="L114" s="3"/>
      <c r="M114" s="3"/>
    </row>
    <row r="115" spans="1:13">
      <c r="A115" s="7" t="s">
        <v>158</v>
      </c>
      <c r="B115" s="7" t="s">
        <v>71</v>
      </c>
      <c r="C115" s="16">
        <v>328</v>
      </c>
      <c r="D115" s="16"/>
      <c r="E115" s="16">
        <f>C115*D115</f>
        <v>0</v>
      </c>
      <c r="F115" s="16"/>
      <c r="G115" s="16">
        <f>C115*F115</f>
        <v>0</v>
      </c>
      <c r="H115" s="16">
        <f>D115+F115</f>
        <v>0</v>
      </c>
      <c r="I115" s="16">
        <f>E115+G115</f>
        <v>0</v>
      </c>
      <c r="J115" s="16">
        <v>0.01</v>
      </c>
      <c r="K115" s="16">
        <f>C115*J115</f>
        <v>3.2800000000000002</v>
      </c>
      <c r="L115" s="3"/>
      <c r="M115" s="3"/>
    </row>
    <row r="116" spans="1:13">
      <c r="A116" s="14" t="s">
        <v>159</v>
      </c>
      <c r="B116" s="14" t="s">
        <v>15</v>
      </c>
      <c r="C116" s="15"/>
      <c r="D116" s="15"/>
      <c r="E116" s="15"/>
      <c r="F116" s="15"/>
      <c r="G116" s="15"/>
      <c r="H116" s="15"/>
      <c r="I116" s="15"/>
      <c r="J116" s="15"/>
      <c r="K116" s="15"/>
      <c r="L116" s="3"/>
      <c r="M116" s="3"/>
    </row>
    <row r="117" spans="1:13">
      <c r="A117" s="14" t="s">
        <v>160</v>
      </c>
      <c r="B117" s="14" t="s">
        <v>15</v>
      </c>
      <c r="C117" s="15"/>
      <c r="D117" s="15"/>
      <c r="E117" s="15"/>
      <c r="F117" s="15"/>
      <c r="G117" s="15"/>
      <c r="H117" s="15"/>
      <c r="I117" s="15"/>
      <c r="J117" s="15"/>
      <c r="K117" s="15"/>
      <c r="L117" s="3"/>
      <c r="M117" s="3"/>
    </row>
    <row r="118" spans="1:13">
      <c r="A118" s="7" t="s">
        <v>161</v>
      </c>
      <c r="B118" s="7" t="s">
        <v>162</v>
      </c>
      <c r="C118" s="16">
        <v>3</v>
      </c>
      <c r="D118" s="16"/>
      <c r="E118" s="16">
        <f>C118*D118</f>
        <v>0</v>
      </c>
      <c r="F118" s="16"/>
      <c r="G118" s="16">
        <f>C118*F118</f>
        <v>0</v>
      </c>
      <c r="H118" s="16">
        <f>D118+F118</f>
        <v>0</v>
      </c>
      <c r="I118" s="16">
        <f>E118+G118</f>
        <v>0</v>
      </c>
      <c r="J118" s="16">
        <v>28.14</v>
      </c>
      <c r="K118" s="16">
        <f>C118*J118</f>
        <v>84.42</v>
      </c>
      <c r="L118" s="3"/>
      <c r="M118" s="3"/>
    </row>
    <row r="119" spans="1:13">
      <c r="A119" s="14" t="s">
        <v>163</v>
      </c>
      <c r="B119" s="14" t="s">
        <v>15</v>
      </c>
      <c r="C119" s="15"/>
      <c r="D119" s="15"/>
      <c r="E119" s="15"/>
      <c r="F119" s="15"/>
      <c r="G119" s="15"/>
      <c r="H119" s="15"/>
      <c r="I119" s="15"/>
      <c r="J119" s="15"/>
      <c r="K119" s="15"/>
      <c r="L119" s="3"/>
      <c r="M119" s="3"/>
    </row>
    <row r="120" spans="1:13">
      <c r="A120" s="14" t="s">
        <v>164</v>
      </c>
      <c r="B120" s="14" t="s">
        <v>15</v>
      </c>
      <c r="C120" s="15"/>
      <c r="D120" s="15"/>
      <c r="E120" s="15"/>
      <c r="F120" s="15"/>
      <c r="G120" s="15"/>
      <c r="H120" s="15"/>
      <c r="I120" s="15"/>
      <c r="J120" s="15"/>
      <c r="K120" s="15"/>
      <c r="L120" s="3"/>
      <c r="M120" s="3"/>
    </row>
    <row r="121" spans="1:13">
      <c r="A121" s="7" t="s">
        <v>165</v>
      </c>
      <c r="B121" s="7" t="s">
        <v>80</v>
      </c>
      <c r="C121" s="16">
        <v>2</v>
      </c>
      <c r="D121" s="16"/>
      <c r="E121" s="16">
        <f>C121*D121</f>
        <v>0</v>
      </c>
      <c r="F121" s="16"/>
      <c r="G121" s="16">
        <f>C121*F121</f>
        <v>0</v>
      </c>
      <c r="H121" s="16">
        <f t="shared" ref="H121:I125" si="11">D121+F121</f>
        <v>0</v>
      </c>
      <c r="I121" s="16">
        <f t="shared" si="11"/>
        <v>0</v>
      </c>
      <c r="J121" s="16">
        <v>0.21</v>
      </c>
      <c r="K121" s="16">
        <f>C121*J121</f>
        <v>0.42</v>
      </c>
      <c r="L121" s="3"/>
      <c r="M121" s="3"/>
    </row>
    <row r="122" spans="1:13">
      <c r="A122" s="7" t="s">
        <v>166</v>
      </c>
      <c r="B122" s="7" t="s">
        <v>80</v>
      </c>
      <c r="C122" s="16">
        <v>2</v>
      </c>
      <c r="D122" s="16"/>
      <c r="E122" s="16">
        <f>C122*D122</f>
        <v>0</v>
      </c>
      <c r="F122" s="16"/>
      <c r="G122" s="16">
        <f>C122*F122</f>
        <v>0</v>
      </c>
      <c r="H122" s="16">
        <f t="shared" si="11"/>
        <v>0</v>
      </c>
      <c r="I122" s="16">
        <f t="shared" si="11"/>
        <v>0</v>
      </c>
      <c r="J122" s="16">
        <v>0.21</v>
      </c>
      <c r="K122" s="16">
        <f>C122*J122</f>
        <v>0.42</v>
      </c>
      <c r="L122" s="3"/>
      <c r="M122" s="3"/>
    </row>
    <row r="123" spans="1:13">
      <c r="A123" s="7" t="s">
        <v>167</v>
      </c>
      <c r="B123" s="7" t="s">
        <v>80</v>
      </c>
      <c r="C123" s="16">
        <v>2</v>
      </c>
      <c r="D123" s="16"/>
      <c r="E123" s="16">
        <f>C123*D123</f>
        <v>0</v>
      </c>
      <c r="F123" s="16"/>
      <c r="G123" s="16">
        <f>C123*F123</f>
        <v>0</v>
      </c>
      <c r="H123" s="16">
        <f t="shared" si="11"/>
        <v>0</v>
      </c>
      <c r="I123" s="16">
        <f t="shared" si="11"/>
        <v>0</v>
      </c>
      <c r="J123" s="16">
        <v>0.5</v>
      </c>
      <c r="K123" s="16">
        <f>C123*J123</f>
        <v>1</v>
      </c>
      <c r="L123" s="3"/>
      <c r="M123" s="3"/>
    </row>
    <row r="124" spans="1:13">
      <c r="A124" s="7" t="s">
        <v>168</v>
      </c>
      <c r="B124" s="7" t="s">
        <v>80</v>
      </c>
      <c r="C124" s="16">
        <v>2</v>
      </c>
      <c r="D124" s="16"/>
      <c r="E124" s="16">
        <f>C124*D124</f>
        <v>0</v>
      </c>
      <c r="F124" s="16"/>
      <c r="G124" s="16">
        <f>C124*F124</f>
        <v>0</v>
      </c>
      <c r="H124" s="16">
        <f t="shared" si="11"/>
        <v>0</v>
      </c>
      <c r="I124" s="16">
        <f t="shared" si="11"/>
        <v>0</v>
      </c>
      <c r="J124" s="16">
        <v>0.21</v>
      </c>
      <c r="K124" s="16">
        <f>C124*J124</f>
        <v>0.42</v>
      </c>
      <c r="L124" s="3"/>
      <c r="M124" s="3"/>
    </row>
    <row r="125" spans="1:13">
      <c r="A125" s="7" t="s">
        <v>169</v>
      </c>
      <c r="B125" s="7" t="s">
        <v>80</v>
      </c>
      <c r="C125" s="16">
        <v>6</v>
      </c>
      <c r="D125" s="16"/>
      <c r="E125" s="16">
        <f>C125*D125</f>
        <v>0</v>
      </c>
      <c r="F125" s="16"/>
      <c r="G125" s="16">
        <f>C125*F125</f>
        <v>0</v>
      </c>
      <c r="H125" s="16">
        <f t="shared" si="11"/>
        <v>0</v>
      </c>
      <c r="I125" s="16">
        <f t="shared" si="11"/>
        <v>0</v>
      </c>
      <c r="J125" s="16">
        <v>1.68</v>
      </c>
      <c r="K125" s="16">
        <f>C125*J125</f>
        <v>10.08</v>
      </c>
      <c r="L125" s="3"/>
      <c r="M125" s="3"/>
    </row>
    <row r="126" spans="1:13">
      <c r="A126" s="14" t="s">
        <v>170</v>
      </c>
      <c r="B126" s="14" t="s">
        <v>15</v>
      </c>
      <c r="C126" s="15"/>
      <c r="D126" s="15"/>
      <c r="E126" s="15"/>
      <c r="F126" s="15"/>
      <c r="G126" s="15"/>
      <c r="H126" s="15"/>
      <c r="I126" s="15"/>
      <c r="J126" s="15"/>
      <c r="K126" s="15"/>
      <c r="L126" s="3"/>
      <c r="M126" s="3"/>
    </row>
    <row r="127" spans="1:13">
      <c r="A127" s="14" t="s">
        <v>171</v>
      </c>
      <c r="B127" s="14" t="s">
        <v>15</v>
      </c>
      <c r="C127" s="15"/>
      <c r="D127" s="15"/>
      <c r="E127" s="15"/>
      <c r="F127" s="15"/>
      <c r="G127" s="15"/>
      <c r="H127" s="15"/>
      <c r="I127" s="15"/>
      <c r="J127" s="15"/>
      <c r="K127" s="15"/>
      <c r="L127" s="3"/>
      <c r="M127" s="3"/>
    </row>
    <row r="128" spans="1:13">
      <c r="A128" s="7" t="s">
        <v>172</v>
      </c>
      <c r="B128" s="7" t="s">
        <v>80</v>
      </c>
      <c r="C128" s="16">
        <v>2</v>
      </c>
      <c r="D128" s="16"/>
      <c r="E128" s="16">
        <f>C128*D128</f>
        <v>0</v>
      </c>
      <c r="F128" s="16"/>
      <c r="G128" s="16">
        <f>C128*F128</f>
        <v>0</v>
      </c>
      <c r="H128" s="16">
        <f t="shared" ref="H128:I132" si="12">D128+F128</f>
        <v>0</v>
      </c>
      <c r="I128" s="16">
        <f t="shared" si="12"/>
        <v>0</v>
      </c>
      <c r="J128" s="16">
        <v>0.02</v>
      </c>
      <c r="K128" s="16">
        <f>C128*J128</f>
        <v>0.04</v>
      </c>
      <c r="L128" s="3"/>
      <c r="M128" s="3"/>
    </row>
    <row r="129" spans="1:13">
      <c r="A129" s="7" t="s">
        <v>173</v>
      </c>
      <c r="B129" s="7" t="s">
        <v>80</v>
      </c>
      <c r="C129" s="16">
        <v>2</v>
      </c>
      <c r="D129" s="16"/>
      <c r="E129" s="16">
        <f>C129*D129</f>
        <v>0</v>
      </c>
      <c r="F129" s="16"/>
      <c r="G129" s="16">
        <f>C129*F129</f>
        <v>0</v>
      </c>
      <c r="H129" s="16">
        <f t="shared" si="12"/>
        <v>0</v>
      </c>
      <c r="I129" s="16">
        <f t="shared" si="12"/>
        <v>0</v>
      </c>
      <c r="J129" s="16">
        <v>0.02</v>
      </c>
      <c r="K129" s="16">
        <f>C129*J129</f>
        <v>0.04</v>
      </c>
      <c r="L129" s="3"/>
      <c r="M129" s="3"/>
    </row>
    <row r="130" spans="1:13">
      <c r="A130" s="7" t="s">
        <v>174</v>
      </c>
      <c r="B130" s="7" t="s">
        <v>80</v>
      </c>
      <c r="C130" s="16">
        <v>2</v>
      </c>
      <c r="D130" s="16"/>
      <c r="E130" s="16">
        <f>C130*D130</f>
        <v>0</v>
      </c>
      <c r="F130" s="16"/>
      <c r="G130" s="16">
        <f>C130*F130</f>
        <v>0</v>
      </c>
      <c r="H130" s="16">
        <f t="shared" si="12"/>
        <v>0</v>
      </c>
      <c r="I130" s="16">
        <f t="shared" si="12"/>
        <v>0</v>
      </c>
      <c r="J130" s="16">
        <v>0.02</v>
      </c>
      <c r="K130" s="16">
        <f>C130*J130</f>
        <v>0.04</v>
      </c>
      <c r="L130" s="3"/>
      <c r="M130" s="3"/>
    </row>
    <row r="131" spans="1:13">
      <c r="A131" s="7" t="s">
        <v>175</v>
      </c>
      <c r="B131" s="7" t="s">
        <v>80</v>
      </c>
      <c r="C131" s="16">
        <v>2</v>
      </c>
      <c r="D131" s="16"/>
      <c r="E131" s="16">
        <f>C131*D131</f>
        <v>0</v>
      </c>
      <c r="F131" s="16"/>
      <c r="G131" s="16">
        <f>C131*F131</f>
        <v>0</v>
      </c>
      <c r="H131" s="16">
        <f t="shared" si="12"/>
        <v>0</v>
      </c>
      <c r="I131" s="16">
        <f t="shared" si="12"/>
        <v>0</v>
      </c>
      <c r="J131" s="16">
        <v>0.02</v>
      </c>
      <c r="K131" s="16">
        <f>C131*J131</f>
        <v>0.04</v>
      </c>
      <c r="L131" s="3"/>
      <c r="M131" s="3"/>
    </row>
    <row r="132" spans="1:13">
      <c r="A132" s="7" t="s">
        <v>176</v>
      </c>
      <c r="B132" s="7" t="s">
        <v>80</v>
      </c>
      <c r="C132" s="16">
        <v>6</v>
      </c>
      <c r="D132" s="16"/>
      <c r="E132" s="16">
        <f>C132*D132</f>
        <v>0</v>
      </c>
      <c r="F132" s="16"/>
      <c r="G132" s="16">
        <f>C132*F132</f>
        <v>0</v>
      </c>
      <c r="H132" s="16">
        <f t="shared" si="12"/>
        <v>0</v>
      </c>
      <c r="I132" s="16">
        <f t="shared" si="12"/>
        <v>0</v>
      </c>
      <c r="J132" s="16">
        <v>0.02</v>
      </c>
      <c r="K132" s="16">
        <f>C132*J132</f>
        <v>0.12</v>
      </c>
      <c r="L132" s="3"/>
      <c r="M132" s="3"/>
    </row>
    <row r="133" spans="1:13">
      <c r="A133" s="14" t="s">
        <v>177</v>
      </c>
      <c r="B133" s="14" t="s">
        <v>15</v>
      </c>
      <c r="C133" s="15"/>
      <c r="D133" s="15"/>
      <c r="E133" s="15"/>
      <c r="F133" s="15"/>
      <c r="G133" s="15"/>
      <c r="H133" s="15"/>
      <c r="I133" s="15"/>
      <c r="J133" s="15"/>
      <c r="K133" s="15"/>
      <c r="L133" s="3"/>
      <c r="M133" s="3"/>
    </row>
    <row r="134" spans="1:13">
      <c r="A134" s="14" t="s">
        <v>178</v>
      </c>
      <c r="B134" s="14" t="s">
        <v>15</v>
      </c>
      <c r="C134" s="15"/>
      <c r="D134" s="15"/>
      <c r="E134" s="15"/>
      <c r="F134" s="15"/>
      <c r="G134" s="15"/>
      <c r="H134" s="15"/>
      <c r="I134" s="15"/>
      <c r="J134" s="15"/>
      <c r="K134" s="15"/>
      <c r="L134" s="3"/>
      <c r="M134" s="3"/>
    </row>
    <row r="135" spans="1:13">
      <c r="A135" s="7" t="s">
        <v>165</v>
      </c>
      <c r="B135" s="7" t="s">
        <v>80</v>
      </c>
      <c r="C135" s="16">
        <v>1</v>
      </c>
      <c r="D135" s="16"/>
      <c r="E135" s="16">
        <f>C135*D135</f>
        <v>0</v>
      </c>
      <c r="F135" s="16"/>
      <c r="G135" s="16">
        <f>C135*F135</f>
        <v>0</v>
      </c>
      <c r="H135" s="16">
        <f t="shared" ref="H135:I138" si="13">D135+F135</f>
        <v>0</v>
      </c>
      <c r="I135" s="16">
        <f t="shared" si="13"/>
        <v>0</v>
      </c>
      <c r="J135" s="16">
        <v>0.12</v>
      </c>
      <c r="K135" s="16">
        <f>C135*J135</f>
        <v>0.12</v>
      </c>
      <c r="L135" s="3"/>
      <c r="M135" s="3"/>
    </row>
    <row r="136" spans="1:13">
      <c r="A136" s="7" t="s">
        <v>166</v>
      </c>
      <c r="B136" s="7" t="s">
        <v>80</v>
      </c>
      <c r="C136" s="16">
        <v>1</v>
      </c>
      <c r="D136" s="16"/>
      <c r="E136" s="16">
        <f>C136*D136</f>
        <v>0</v>
      </c>
      <c r="F136" s="16"/>
      <c r="G136" s="16">
        <f>C136*F136</f>
        <v>0</v>
      </c>
      <c r="H136" s="16">
        <f t="shared" si="13"/>
        <v>0</v>
      </c>
      <c r="I136" s="16">
        <f t="shared" si="13"/>
        <v>0</v>
      </c>
      <c r="J136" s="16">
        <v>0.12</v>
      </c>
      <c r="K136" s="16">
        <f>C136*J136</f>
        <v>0.12</v>
      </c>
      <c r="L136" s="3"/>
      <c r="M136" s="3"/>
    </row>
    <row r="137" spans="1:13">
      <c r="A137" s="7" t="s">
        <v>168</v>
      </c>
      <c r="B137" s="7" t="s">
        <v>80</v>
      </c>
      <c r="C137" s="16">
        <v>1</v>
      </c>
      <c r="D137" s="16"/>
      <c r="E137" s="16">
        <f>C137*D137</f>
        <v>0</v>
      </c>
      <c r="F137" s="16"/>
      <c r="G137" s="16">
        <f>C137*F137</f>
        <v>0</v>
      </c>
      <c r="H137" s="16">
        <f t="shared" si="13"/>
        <v>0</v>
      </c>
      <c r="I137" s="16">
        <f t="shared" si="13"/>
        <v>0</v>
      </c>
      <c r="J137" s="16">
        <v>0.76</v>
      </c>
      <c r="K137" s="16">
        <f>C137*J137</f>
        <v>0.76</v>
      </c>
      <c r="L137" s="3"/>
      <c r="M137" s="3"/>
    </row>
    <row r="138" spans="1:13">
      <c r="A138" s="7" t="s">
        <v>169</v>
      </c>
      <c r="B138" s="7" t="s">
        <v>80</v>
      </c>
      <c r="C138" s="16">
        <v>1</v>
      </c>
      <c r="D138" s="16"/>
      <c r="E138" s="16">
        <f>C138*D138</f>
        <v>0</v>
      </c>
      <c r="F138" s="16"/>
      <c r="G138" s="16">
        <f>C138*F138</f>
        <v>0</v>
      </c>
      <c r="H138" s="16">
        <f t="shared" si="13"/>
        <v>0</v>
      </c>
      <c r="I138" s="16">
        <f t="shared" si="13"/>
        <v>0</v>
      </c>
      <c r="J138" s="16">
        <v>0.76</v>
      </c>
      <c r="K138" s="16">
        <f>C138*J138</f>
        <v>0.76</v>
      </c>
      <c r="L138" s="3"/>
      <c r="M138" s="3"/>
    </row>
    <row r="139" spans="1:13">
      <c r="A139" s="14" t="s">
        <v>170</v>
      </c>
      <c r="B139" s="14" t="s">
        <v>15</v>
      </c>
      <c r="C139" s="15"/>
      <c r="D139" s="15"/>
      <c r="E139" s="15"/>
      <c r="F139" s="15"/>
      <c r="G139" s="15"/>
      <c r="H139" s="15"/>
      <c r="I139" s="15"/>
      <c r="J139" s="15"/>
      <c r="K139" s="15"/>
      <c r="L139" s="3"/>
      <c r="M139" s="3"/>
    </row>
    <row r="140" spans="1:13">
      <c r="A140" s="14" t="s">
        <v>171</v>
      </c>
      <c r="B140" s="14" t="s">
        <v>15</v>
      </c>
      <c r="C140" s="15"/>
      <c r="D140" s="15"/>
      <c r="E140" s="15"/>
      <c r="F140" s="15"/>
      <c r="G140" s="15"/>
      <c r="H140" s="15"/>
      <c r="I140" s="15"/>
      <c r="J140" s="15"/>
      <c r="K140" s="15"/>
      <c r="L140" s="3"/>
      <c r="M140" s="3"/>
    </row>
    <row r="141" spans="1:13">
      <c r="A141" s="7" t="s">
        <v>172</v>
      </c>
      <c r="B141" s="7" t="s">
        <v>80</v>
      </c>
      <c r="C141" s="16">
        <v>1</v>
      </c>
      <c r="D141" s="16"/>
      <c r="E141" s="16">
        <f>C141*D141</f>
        <v>0</v>
      </c>
      <c r="F141" s="16"/>
      <c r="G141" s="16">
        <f>C141*F141</f>
        <v>0</v>
      </c>
      <c r="H141" s="16">
        <f t="shared" ref="H141:I144" si="14">D141+F141</f>
        <v>0</v>
      </c>
      <c r="I141" s="16">
        <f t="shared" si="14"/>
        <v>0</v>
      </c>
      <c r="J141" s="16">
        <v>0.02</v>
      </c>
      <c r="K141" s="16">
        <f>C141*J141</f>
        <v>0.02</v>
      </c>
      <c r="L141" s="3"/>
      <c r="M141" s="3"/>
    </row>
    <row r="142" spans="1:13">
      <c r="A142" s="7" t="s">
        <v>173</v>
      </c>
      <c r="B142" s="7" t="s">
        <v>80</v>
      </c>
      <c r="C142" s="16">
        <v>1</v>
      </c>
      <c r="D142" s="16"/>
      <c r="E142" s="16">
        <f>C142*D142</f>
        <v>0</v>
      </c>
      <c r="F142" s="16"/>
      <c r="G142" s="16">
        <f>C142*F142</f>
        <v>0</v>
      </c>
      <c r="H142" s="16">
        <f t="shared" si="14"/>
        <v>0</v>
      </c>
      <c r="I142" s="16">
        <f t="shared" si="14"/>
        <v>0</v>
      </c>
      <c r="J142" s="16">
        <v>0.02</v>
      </c>
      <c r="K142" s="16">
        <f>C142*J142</f>
        <v>0.02</v>
      </c>
      <c r="L142" s="3"/>
      <c r="M142" s="3"/>
    </row>
    <row r="143" spans="1:13">
      <c r="A143" s="7" t="s">
        <v>175</v>
      </c>
      <c r="B143" s="7" t="s">
        <v>80</v>
      </c>
      <c r="C143" s="16">
        <v>1</v>
      </c>
      <c r="D143" s="16"/>
      <c r="E143" s="16">
        <f>C143*D143</f>
        <v>0</v>
      </c>
      <c r="F143" s="16"/>
      <c r="G143" s="16">
        <f>C143*F143</f>
        <v>0</v>
      </c>
      <c r="H143" s="16">
        <f t="shared" si="14"/>
        <v>0</v>
      </c>
      <c r="I143" s="16">
        <f t="shared" si="14"/>
        <v>0</v>
      </c>
      <c r="J143" s="16">
        <v>0.02</v>
      </c>
      <c r="K143" s="16">
        <f>C143*J143</f>
        <v>0.02</v>
      </c>
      <c r="L143" s="3"/>
      <c r="M143" s="3"/>
    </row>
    <row r="144" spans="1:13">
      <c r="A144" s="7" t="s">
        <v>176</v>
      </c>
      <c r="B144" s="7" t="s">
        <v>80</v>
      </c>
      <c r="C144" s="16">
        <v>1</v>
      </c>
      <c r="D144" s="16"/>
      <c r="E144" s="16">
        <f>C144*D144</f>
        <v>0</v>
      </c>
      <c r="F144" s="16"/>
      <c r="G144" s="16">
        <f>C144*F144</f>
        <v>0</v>
      </c>
      <c r="H144" s="16">
        <f t="shared" si="14"/>
        <v>0</v>
      </c>
      <c r="I144" s="16">
        <f t="shared" si="14"/>
        <v>0</v>
      </c>
      <c r="J144" s="16">
        <v>0.02</v>
      </c>
      <c r="K144" s="16">
        <f>C144*J144</f>
        <v>0.02</v>
      </c>
      <c r="L144" s="3"/>
      <c r="M144" s="3"/>
    </row>
    <row r="145" spans="1:13">
      <c r="A145" s="14" t="s">
        <v>179</v>
      </c>
      <c r="B145" s="14" t="s">
        <v>15</v>
      </c>
      <c r="C145" s="15"/>
      <c r="D145" s="15"/>
      <c r="E145" s="15"/>
      <c r="F145" s="15"/>
      <c r="G145" s="15"/>
      <c r="H145" s="15"/>
      <c r="I145" s="15"/>
      <c r="J145" s="15"/>
      <c r="K145" s="15"/>
      <c r="L145" s="3"/>
      <c r="M145" s="3"/>
    </row>
    <row r="146" spans="1:13">
      <c r="A146" s="14" t="s">
        <v>180</v>
      </c>
      <c r="B146" s="14" t="s">
        <v>15</v>
      </c>
      <c r="C146" s="15"/>
      <c r="D146" s="15"/>
      <c r="E146" s="15"/>
      <c r="F146" s="15"/>
      <c r="G146" s="15"/>
      <c r="H146" s="15"/>
      <c r="I146" s="15"/>
      <c r="J146" s="15"/>
      <c r="K146" s="15"/>
      <c r="L146" s="3"/>
      <c r="M146" s="3"/>
    </row>
    <row r="147" spans="1:13">
      <c r="A147" s="7" t="s">
        <v>165</v>
      </c>
      <c r="B147" s="7" t="s">
        <v>80</v>
      </c>
      <c r="C147" s="16">
        <v>1</v>
      </c>
      <c r="D147" s="16"/>
      <c r="E147" s="16">
        <f>C147*D147</f>
        <v>0</v>
      </c>
      <c r="F147" s="16"/>
      <c r="G147" s="16">
        <f>C147*F147</f>
        <v>0</v>
      </c>
      <c r="H147" s="16">
        <f t="shared" ref="H147:I149" si="15">D147+F147</f>
        <v>0</v>
      </c>
      <c r="I147" s="16">
        <f t="shared" si="15"/>
        <v>0</v>
      </c>
      <c r="J147" s="16">
        <v>0.15</v>
      </c>
      <c r="K147" s="16">
        <f>C147*J147</f>
        <v>0.15</v>
      </c>
      <c r="L147" s="3"/>
      <c r="M147" s="3"/>
    </row>
    <row r="148" spans="1:13">
      <c r="A148" s="7" t="s">
        <v>166</v>
      </c>
      <c r="B148" s="7" t="s">
        <v>80</v>
      </c>
      <c r="C148" s="16">
        <v>1</v>
      </c>
      <c r="D148" s="16"/>
      <c r="E148" s="16">
        <f>C148*D148</f>
        <v>0</v>
      </c>
      <c r="F148" s="16"/>
      <c r="G148" s="16">
        <f>C148*F148</f>
        <v>0</v>
      </c>
      <c r="H148" s="16">
        <f t="shared" si="15"/>
        <v>0</v>
      </c>
      <c r="I148" s="16">
        <f t="shared" si="15"/>
        <v>0</v>
      </c>
      <c r="J148" s="16">
        <v>0.85</v>
      </c>
      <c r="K148" s="16">
        <f>C148*J148</f>
        <v>0.85</v>
      </c>
      <c r="L148" s="3"/>
      <c r="M148" s="3"/>
    </row>
    <row r="149" spans="1:13">
      <c r="A149" s="7" t="s">
        <v>169</v>
      </c>
      <c r="B149" s="7" t="s">
        <v>80</v>
      </c>
      <c r="C149" s="16">
        <v>1</v>
      </c>
      <c r="D149" s="16"/>
      <c r="E149" s="16">
        <f>C149*D149</f>
        <v>0</v>
      </c>
      <c r="F149" s="16"/>
      <c r="G149" s="16">
        <f>C149*F149</f>
        <v>0</v>
      </c>
      <c r="H149" s="16">
        <f t="shared" si="15"/>
        <v>0</v>
      </c>
      <c r="I149" s="16">
        <f t="shared" si="15"/>
        <v>0</v>
      </c>
      <c r="J149" s="16">
        <v>0.85</v>
      </c>
      <c r="K149" s="16">
        <f>C149*J149</f>
        <v>0.85</v>
      </c>
      <c r="L149" s="3"/>
      <c r="M149" s="3"/>
    </row>
    <row r="150" spans="1:13">
      <c r="A150" s="14" t="s">
        <v>170</v>
      </c>
      <c r="B150" s="14" t="s">
        <v>15</v>
      </c>
      <c r="C150" s="15"/>
      <c r="D150" s="15"/>
      <c r="E150" s="15"/>
      <c r="F150" s="15"/>
      <c r="G150" s="15"/>
      <c r="H150" s="15"/>
      <c r="I150" s="15"/>
      <c r="J150" s="15"/>
      <c r="K150" s="15"/>
      <c r="L150" s="3"/>
      <c r="M150" s="3"/>
    </row>
    <row r="151" spans="1:13">
      <c r="A151" s="14" t="s">
        <v>171</v>
      </c>
      <c r="B151" s="14" t="s">
        <v>15</v>
      </c>
      <c r="C151" s="15"/>
      <c r="D151" s="15"/>
      <c r="E151" s="15"/>
      <c r="F151" s="15"/>
      <c r="G151" s="15"/>
      <c r="H151" s="15"/>
      <c r="I151" s="15"/>
      <c r="J151" s="15"/>
      <c r="K151" s="15"/>
      <c r="L151" s="3"/>
      <c r="M151" s="3"/>
    </row>
    <row r="152" spans="1:13">
      <c r="A152" s="7" t="s">
        <v>172</v>
      </c>
      <c r="B152" s="7" t="s">
        <v>80</v>
      </c>
      <c r="C152" s="16">
        <v>1</v>
      </c>
      <c r="D152" s="16"/>
      <c r="E152" s="16">
        <f>C152*D152</f>
        <v>0</v>
      </c>
      <c r="F152" s="16"/>
      <c r="G152" s="16">
        <f>C152*F152</f>
        <v>0</v>
      </c>
      <c r="H152" s="16">
        <f t="shared" ref="H152:I154" si="16">D152+F152</f>
        <v>0</v>
      </c>
      <c r="I152" s="16">
        <f t="shared" si="16"/>
        <v>0</v>
      </c>
      <c r="J152" s="16">
        <v>0.02</v>
      </c>
      <c r="K152" s="16">
        <f>C152*J152</f>
        <v>0.02</v>
      </c>
      <c r="L152" s="3"/>
      <c r="M152" s="3"/>
    </row>
    <row r="153" spans="1:13">
      <c r="A153" s="7" t="s">
        <v>173</v>
      </c>
      <c r="B153" s="7" t="s">
        <v>80</v>
      </c>
      <c r="C153" s="16">
        <v>1</v>
      </c>
      <c r="D153" s="16"/>
      <c r="E153" s="16">
        <f>C153*D153</f>
        <v>0</v>
      </c>
      <c r="F153" s="16"/>
      <c r="G153" s="16">
        <f>C153*F153</f>
        <v>0</v>
      </c>
      <c r="H153" s="16">
        <f t="shared" si="16"/>
        <v>0</v>
      </c>
      <c r="I153" s="16">
        <f t="shared" si="16"/>
        <v>0</v>
      </c>
      <c r="J153" s="16">
        <v>0.02</v>
      </c>
      <c r="K153" s="16">
        <f>C153*J153</f>
        <v>0.02</v>
      </c>
      <c r="L153" s="3"/>
      <c r="M153" s="3"/>
    </row>
    <row r="154" spans="1:13">
      <c r="A154" s="7" t="s">
        <v>176</v>
      </c>
      <c r="B154" s="7" t="s">
        <v>80</v>
      </c>
      <c r="C154" s="16">
        <v>1</v>
      </c>
      <c r="D154" s="16"/>
      <c r="E154" s="16">
        <f>C154*D154</f>
        <v>0</v>
      </c>
      <c r="F154" s="16"/>
      <c r="G154" s="16">
        <f>C154*F154</f>
        <v>0</v>
      </c>
      <c r="H154" s="16">
        <f t="shared" si="16"/>
        <v>0</v>
      </c>
      <c r="I154" s="16">
        <f t="shared" si="16"/>
        <v>0</v>
      </c>
      <c r="J154" s="16">
        <v>0.02</v>
      </c>
      <c r="K154" s="16">
        <f>C154*J154</f>
        <v>0.02</v>
      </c>
      <c r="L154" s="3"/>
      <c r="M154" s="3"/>
    </row>
    <row r="155" spans="1:13">
      <c r="A155" s="14" t="s">
        <v>181</v>
      </c>
      <c r="B155" s="14" t="s">
        <v>15</v>
      </c>
      <c r="C155" s="15"/>
      <c r="D155" s="15"/>
      <c r="E155" s="15"/>
      <c r="F155" s="15"/>
      <c r="G155" s="15"/>
      <c r="H155" s="15"/>
      <c r="I155" s="15"/>
      <c r="J155" s="15"/>
      <c r="K155" s="15"/>
      <c r="L155" s="3"/>
      <c r="M155" s="3"/>
    </row>
    <row r="156" spans="1:13">
      <c r="A156" s="7" t="s">
        <v>165</v>
      </c>
      <c r="B156" s="7" t="s">
        <v>80</v>
      </c>
      <c r="C156" s="16">
        <v>2</v>
      </c>
      <c r="D156" s="16"/>
      <c r="E156" s="16">
        <f>C156*D156</f>
        <v>0</v>
      </c>
      <c r="F156" s="16"/>
      <c r="G156" s="16">
        <f>C156*F156</f>
        <v>0</v>
      </c>
      <c r="H156" s="16">
        <f>D156+F156</f>
        <v>0</v>
      </c>
      <c r="I156" s="16">
        <f>E156+G156</f>
        <v>0</v>
      </c>
      <c r="J156" s="16">
        <v>0</v>
      </c>
      <c r="K156" s="16">
        <f>C156*J156</f>
        <v>0</v>
      </c>
      <c r="L156" s="3"/>
      <c r="M156" s="3"/>
    </row>
    <row r="157" spans="1:13">
      <c r="A157" s="7" t="s">
        <v>166</v>
      </c>
      <c r="B157" s="7" t="s">
        <v>80</v>
      </c>
      <c r="C157" s="16">
        <v>1</v>
      </c>
      <c r="D157" s="16"/>
      <c r="E157" s="16">
        <f>C157*D157</f>
        <v>0</v>
      </c>
      <c r="F157" s="16"/>
      <c r="G157" s="16">
        <f>C157*F157</f>
        <v>0</v>
      </c>
      <c r="H157" s="16">
        <f>D157+F157</f>
        <v>0</v>
      </c>
      <c r="I157" s="16">
        <f>E157+G157</f>
        <v>0</v>
      </c>
      <c r="J157" s="16">
        <v>0</v>
      </c>
      <c r="K157" s="16">
        <f>C157*J157</f>
        <v>0</v>
      </c>
      <c r="L157" s="3"/>
      <c r="M157" s="3"/>
    </row>
    <row r="158" spans="1:13">
      <c r="A158" s="14" t="s">
        <v>170</v>
      </c>
      <c r="B158" s="14" t="s">
        <v>15</v>
      </c>
      <c r="C158" s="15"/>
      <c r="D158" s="15"/>
      <c r="E158" s="15"/>
      <c r="F158" s="15"/>
      <c r="G158" s="15"/>
      <c r="H158" s="15"/>
      <c r="I158" s="15"/>
      <c r="J158" s="15"/>
      <c r="K158" s="15"/>
      <c r="L158" s="3"/>
      <c r="M158" s="3"/>
    </row>
    <row r="159" spans="1:13">
      <c r="A159" s="14" t="s">
        <v>182</v>
      </c>
      <c r="B159" s="14" t="s">
        <v>15</v>
      </c>
      <c r="C159" s="15"/>
      <c r="D159" s="15"/>
      <c r="E159" s="15"/>
      <c r="F159" s="15"/>
      <c r="G159" s="15"/>
      <c r="H159" s="15"/>
      <c r="I159" s="15"/>
      <c r="J159" s="15"/>
      <c r="K159" s="15"/>
      <c r="L159" s="3"/>
      <c r="M159" s="3"/>
    </row>
    <row r="160" spans="1:13">
      <c r="A160" s="14" t="s">
        <v>183</v>
      </c>
      <c r="B160" s="14" t="s">
        <v>15</v>
      </c>
      <c r="C160" s="15"/>
      <c r="D160" s="15"/>
      <c r="E160" s="15"/>
      <c r="F160" s="15"/>
      <c r="G160" s="15"/>
      <c r="H160" s="15"/>
      <c r="I160" s="15"/>
      <c r="J160" s="15"/>
      <c r="K160" s="15"/>
      <c r="L160" s="3"/>
      <c r="M160" s="3"/>
    </row>
    <row r="161" spans="1:13">
      <c r="A161" s="7" t="s">
        <v>165</v>
      </c>
      <c r="B161" s="7" t="s">
        <v>80</v>
      </c>
      <c r="C161" s="16">
        <v>2</v>
      </c>
      <c r="D161" s="16"/>
      <c r="E161" s="16">
        <f>C161*D161</f>
        <v>0</v>
      </c>
      <c r="F161" s="16"/>
      <c r="G161" s="16">
        <f>C161*F161</f>
        <v>0</v>
      </c>
      <c r="H161" s="16">
        <f>D161+F161</f>
        <v>0</v>
      </c>
      <c r="I161" s="16">
        <f>E161+G161</f>
        <v>0</v>
      </c>
      <c r="J161" s="16">
        <v>0.06</v>
      </c>
      <c r="K161" s="16">
        <f>C161*J161</f>
        <v>0.12</v>
      </c>
      <c r="L161" s="3"/>
      <c r="M161" s="3"/>
    </row>
    <row r="162" spans="1:13">
      <c r="A162" s="7" t="s">
        <v>166</v>
      </c>
      <c r="B162" s="7" t="s">
        <v>80</v>
      </c>
      <c r="C162" s="16">
        <v>1</v>
      </c>
      <c r="D162" s="16"/>
      <c r="E162" s="16">
        <f>C162*D162</f>
        <v>0</v>
      </c>
      <c r="F162" s="16"/>
      <c r="G162" s="16">
        <f>C162*F162</f>
        <v>0</v>
      </c>
      <c r="H162" s="16">
        <f>D162+F162</f>
        <v>0</v>
      </c>
      <c r="I162" s="16">
        <f>E162+G162</f>
        <v>0</v>
      </c>
      <c r="J162" s="16">
        <v>0.09</v>
      </c>
      <c r="K162" s="16">
        <f>C162*J162</f>
        <v>0.09</v>
      </c>
      <c r="L162" s="3"/>
      <c r="M162" s="3"/>
    </row>
    <row r="163" spans="1:13">
      <c r="A163" s="14" t="s">
        <v>184</v>
      </c>
      <c r="B163" s="14" t="s">
        <v>15</v>
      </c>
      <c r="C163" s="15"/>
      <c r="D163" s="15"/>
      <c r="E163" s="15"/>
      <c r="F163" s="15"/>
      <c r="G163" s="15"/>
      <c r="H163" s="15"/>
      <c r="I163" s="15"/>
      <c r="J163" s="15"/>
      <c r="K163" s="15"/>
      <c r="L163" s="3"/>
      <c r="M163" s="3"/>
    </row>
    <row r="164" spans="1:13">
      <c r="A164" s="14" t="s">
        <v>185</v>
      </c>
      <c r="B164" s="14" t="s">
        <v>15</v>
      </c>
      <c r="C164" s="15"/>
      <c r="D164" s="15"/>
      <c r="E164" s="15"/>
      <c r="F164" s="15"/>
      <c r="G164" s="15"/>
      <c r="H164" s="15"/>
      <c r="I164" s="15"/>
      <c r="J164" s="15"/>
      <c r="K164" s="15"/>
      <c r="L164" s="3"/>
      <c r="M164" s="3"/>
    </row>
    <row r="165" spans="1:13">
      <c r="A165" s="7" t="s">
        <v>186</v>
      </c>
      <c r="B165" s="7" t="s">
        <v>80</v>
      </c>
      <c r="C165" s="16">
        <v>1</v>
      </c>
      <c r="D165" s="16"/>
      <c r="E165" s="16">
        <f>C165*D165</f>
        <v>0</v>
      </c>
      <c r="F165" s="16"/>
      <c r="G165" s="16">
        <f>C165*F165</f>
        <v>0</v>
      </c>
      <c r="H165" s="16">
        <f>D165+F165</f>
        <v>0</v>
      </c>
      <c r="I165" s="16">
        <f>E165+G165</f>
        <v>0</v>
      </c>
      <c r="J165" s="16">
        <v>7.82</v>
      </c>
      <c r="K165" s="16">
        <f>C165*J165</f>
        <v>7.82</v>
      </c>
      <c r="L165" s="3"/>
      <c r="M165" s="3"/>
    </row>
    <row r="166" spans="1:13">
      <c r="A166" s="14" t="s">
        <v>170</v>
      </c>
      <c r="B166" s="14" t="s">
        <v>15</v>
      </c>
      <c r="C166" s="15"/>
      <c r="D166" s="15"/>
      <c r="E166" s="15"/>
      <c r="F166" s="15"/>
      <c r="G166" s="15"/>
      <c r="H166" s="15"/>
      <c r="I166" s="15"/>
      <c r="J166" s="15"/>
      <c r="K166" s="15"/>
      <c r="L166" s="3"/>
      <c r="M166" s="3"/>
    </row>
    <row r="167" spans="1:13">
      <c r="A167" s="14" t="s">
        <v>171</v>
      </c>
      <c r="B167" s="14" t="s">
        <v>15</v>
      </c>
      <c r="C167" s="15"/>
      <c r="D167" s="15"/>
      <c r="E167" s="15"/>
      <c r="F167" s="15"/>
      <c r="G167" s="15"/>
      <c r="H167" s="15"/>
      <c r="I167" s="15"/>
      <c r="J167" s="15"/>
      <c r="K167" s="15"/>
      <c r="L167" s="3"/>
      <c r="M167" s="3"/>
    </row>
    <row r="168" spans="1:13">
      <c r="A168" s="7" t="s">
        <v>176</v>
      </c>
      <c r="B168" s="7" t="s">
        <v>80</v>
      </c>
      <c r="C168" s="16">
        <v>1</v>
      </c>
      <c r="D168" s="16"/>
      <c r="E168" s="16">
        <f>C168*D168</f>
        <v>0</v>
      </c>
      <c r="F168" s="16"/>
      <c r="G168" s="16">
        <f>C168*F168</f>
        <v>0</v>
      </c>
      <c r="H168" s="16">
        <f>D168+F168</f>
        <v>0</v>
      </c>
      <c r="I168" s="16">
        <f>E168+G168</f>
        <v>0</v>
      </c>
      <c r="J168" s="16">
        <v>0.02</v>
      </c>
      <c r="K168" s="16">
        <f>C168*J168</f>
        <v>0.02</v>
      </c>
      <c r="L168" s="3"/>
      <c r="M168" s="3"/>
    </row>
    <row r="169" spans="1:13">
      <c r="A169" s="14" t="s">
        <v>187</v>
      </c>
      <c r="B169" s="14" t="s">
        <v>15</v>
      </c>
      <c r="C169" s="15"/>
      <c r="D169" s="15"/>
      <c r="E169" s="15"/>
      <c r="F169" s="15"/>
      <c r="G169" s="15"/>
      <c r="H169" s="15"/>
      <c r="I169" s="15"/>
      <c r="J169" s="15"/>
      <c r="K169" s="15"/>
      <c r="L169" s="3"/>
      <c r="M169" s="3"/>
    </row>
    <row r="170" spans="1:13">
      <c r="A170" s="7" t="s">
        <v>165</v>
      </c>
      <c r="B170" s="7" t="s">
        <v>80</v>
      </c>
      <c r="C170" s="16">
        <v>6</v>
      </c>
      <c r="D170" s="16"/>
      <c r="E170" s="16">
        <f>C170*D170</f>
        <v>0</v>
      </c>
      <c r="F170" s="16"/>
      <c r="G170" s="16">
        <f>C170*F170</f>
        <v>0</v>
      </c>
      <c r="H170" s="16">
        <f>D170+F170</f>
        <v>0</v>
      </c>
      <c r="I170" s="16">
        <f>E170+G170</f>
        <v>0</v>
      </c>
      <c r="J170" s="16">
        <v>0</v>
      </c>
      <c r="K170" s="16">
        <f>C170*J170</f>
        <v>0</v>
      </c>
      <c r="L170" s="3"/>
      <c r="M170" s="3"/>
    </row>
    <row r="171" spans="1:13">
      <c r="A171" s="14" t="s">
        <v>170</v>
      </c>
      <c r="B171" s="14" t="s">
        <v>15</v>
      </c>
      <c r="C171" s="15"/>
      <c r="D171" s="15"/>
      <c r="E171" s="15"/>
      <c r="F171" s="15"/>
      <c r="G171" s="15"/>
      <c r="H171" s="15"/>
      <c r="I171" s="15"/>
      <c r="J171" s="15"/>
      <c r="K171" s="15"/>
      <c r="L171" s="3"/>
      <c r="M171" s="3"/>
    </row>
    <row r="172" spans="1:13">
      <c r="A172" s="14" t="s">
        <v>182</v>
      </c>
      <c r="B172" s="14" t="s">
        <v>15</v>
      </c>
      <c r="C172" s="15"/>
      <c r="D172" s="15"/>
      <c r="E172" s="15"/>
      <c r="F172" s="15"/>
      <c r="G172" s="15"/>
      <c r="H172" s="15"/>
      <c r="I172" s="15"/>
      <c r="J172" s="15"/>
      <c r="K172" s="15"/>
      <c r="L172" s="3"/>
      <c r="M172" s="3"/>
    </row>
    <row r="173" spans="1:13">
      <c r="A173" s="14" t="s">
        <v>183</v>
      </c>
      <c r="B173" s="14" t="s">
        <v>15</v>
      </c>
      <c r="C173" s="15"/>
      <c r="D173" s="15"/>
      <c r="E173" s="15"/>
      <c r="F173" s="15"/>
      <c r="G173" s="15"/>
      <c r="H173" s="15"/>
      <c r="I173" s="15"/>
      <c r="J173" s="15"/>
      <c r="K173" s="15"/>
      <c r="L173" s="3"/>
      <c r="M173" s="3"/>
    </row>
    <row r="174" spans="1:13">
      <c r="A174" s="7" t="s">
        <v>165</v>
      </c>
      <c r="B174" s="7" t="s">
        <v>80</v>
      </c>
      <c r="C174" s="16">
        <v>6</v>
      </c>
      <c r="D174" s="16"/>
      <c r="E174" s="16">
        <f>C174*D174</f>
        <v>0</v>
      </c>
      <c r="F174" s="16"/>
      <c r="G174" s="16">
        <f>C174*F174</f>
        <v>0</v>
      </c>
      <c r="H174" s="16">
        <f>D174+F174</f>
        <v>0</v>
      </c>
      <c r="I174" s="16">
        <f>E174+G174</f>
        <v>0</v>
      </c>
      <c r="J174" s="16">
        <v>0.06</v>
      </c>
      <c r="K174" s="16">
        <f>C174*J174</f>
        <v>0.36</v>
      </c>
      <c r="L174" s="3"/>
      <c r="M174" s="3"/>
    </row>
    <row r="175" spans="1:13">
      <c r="A175" s="14" t="s">
        <v>188</v>
      </c>
      <c r="B175" s="14" t="s">
        <v>15</v>
      </c>
      <c r="C175" s="15"/>
      <c r="D175" s="15"/>
      <c r="E175" s="15"/>
      <c r="F175" s="15"/>
      <c r="G175" s="15"/>
      <c r="H175" s="15"/>
      <c r="I175" s="15"/>
      <c r="J175" s="15"/>
      <c r="K175" s="15"/>
      <c r="L175" s="3"/>
      <c r="M175" s="3"/>
    </row>
    <row r="176" spans="1:13">
      <c r="A176" s="7" t="s">
        <v>189</v>
      </c>
      <c r="B176" s="7" t="s">
        <v>80</v>
      </c>
      <c r="C176" s="16">
        <v>1</v>
      </c>
      <c r="D176" s="16"/>
      <c r="E176" s="16">
        <f>C176*D176</f>
        <v>0</v>
      </c>
      <c r="F176" s="16"/>
      <c r="G176" s="16">
        <f>C176*F176</f>
        <v>0</v>
      </c>
      <c r="H176" s="16">
        <f>D176+F176</f>
        <v>0</v>
      </c>
      <c r="I176" s="16">
        <f>E176+G176</f>
        <v>0</v>
      </c>
      <c r="J176" s="16">
        <v>2.2999999999999998</v>
      </c>
      <c r="K176" s="16">
        <f>C176*J176</f>
        <v>2.2999999999999998</v>
      </c>
      <c r="L176" s="3"/>
      <c r="M176" s="3"/>
    </row>
    <row r="177" spans="1:13">
      <c r="A177" s="14" t="s">
        <v>170</v>
      </c>
      <c r="B177" s="14" t="s">
        <v>15</v>
      </c>
      <c r="C177" s="15"/>
      <c r="D177" s="15"/>
      <c r="E177" s="15"/>
      <c r="F177" s="15"/>
      <c r="G177" s="15"/>
      <c r="H177" s="15"/>
      <c r="I177" s="15"/>
      <c r="J177" s="15"/>
      <c r="K177" s="15"/>
      <c r="L177" s="3"/>
      <c r="M177" s="3"/>
    </row>
    <row r="178" spans="1:13">
      <c r="A178" s="14" t="s">
        <v>171</v>
      </c>
      <c r="B178" s="14" t="s">
        <v>15</v>
      </c>
      <c r="C178" s="15"/>
      <c r="D178" s="15"/>
      <c r="E178" s="15"/>
      <c r="F178" s="15"/>
      <c r="G178" s="15"/>
      <c r="H178" s="15"/>
      <c r="I178" s="15"/>
      <c r="J178" s="15"/>
      <c r="K178" s="15"/>
      <c r="L178" s="3"/>
      <c r="M178" s="3"/>
    </row>
    <row r="179" spans="1:13">
      <c r="A179" s="7" t="s">
        <v>190</v>
      </c>
      <c r="B179" s="7" t="s">
        <v>80</v>
      </c>
      <c r="C179" s="16">
        <v>1</v>
      </c>
      <c r="D179" s="16"/>
      <c r="E179" s="16">
        <f>C179*D179</f>
        <v>0</v>
      </c>
      <c r="F179" s="16"/>
      <c r="G179" s="16">
        <f>C179*F179</f>
        <v>0</v>
      </c>
      <c r="H179" s="16">
        <f>D179+F179</f>
        <v>0</v>
      </c>
      <c r="I179" s="16">
        <f>E179+G179</f>
        <v>0</v>
      </c>
      <c r="J179" s="16">
        <v>0.02</v>
      </c>
      <c r="K179" s="16">
        <f>C179*J179</f>
        <v>0.02</v>
      </c>
      <c r="L179" s="3"/>
      <c r="M179" s="3"/>
    </row>
    <row r="180" spans="1:13">
      <c r="A180" s="14" t="s">
        <v>191</v>
      </c>
      <c r="B180" s="14" t="s">
        <v>15</v>
      </c>
      <c r="C180" s="15"/>
      <c r="D180" s="15"/>
      <c r="E180" s="15"/>
      <c r="F180" s="15"/>
      <c r="G180" s="15"/>
      <c r="H180" s="15"/>
      <c r="I180" s="15"/>
      <c r="J180" s="15"/>
      <c r="K180" s="15"/>
      <c r="L180" s="3"/>
      <c r="M180" s="3"/>
    </row>
    <row r="181" spans="1:13">
      <c r="A181" s="7" t="s">
        <v>192</v>
      </c>
      <c r="B181" s="7" t="s">
        <v>80</v>
      </c>
      <c r="C181" s="16">
        <v>1</v>
      </c>
      <c r="D181" s="16"/>
      <c r="E181" s="16">
        <f>C181*D181</f>
        <v>0</v>
      </c>
      <c r="F181" s="16"/>
      <c r="G181" s="16">
        <f>C181*F181</f>
        <v>0</v>
      </c>
      <c r="H181" s="16">
        <f>D181+F181</f>
        <v>0</v>
      </c>
      <c r="I181" s="16">
        <f>E181+G181</f>
        <v>0</v>
      </c>
      <c r="J181" s="16">
        <v>3.03</v>
      </c>
      <c r="K181" s="16">
        <f>C181*J181</f>
        <v>3.03</v>
      </c>
      <c r="L181" s="3"/>
      <c r="M181" s="3"/>
    </row>
    <row r="182" spans="1:13">
      <c r="A182" s="14" t="s">
        <v>170</v>
      </c>
      <c r="B182" s="14" t="s">
        <v>15</v>
      </c>
      <c r="C182" s="15"/>
      <c r="D182" s="15"/>
      <c r="E182" s="15"/>
      <c r="F182" s="15"/>
      <c r="G182" s="15"/>
      <c r="H182" s="15"/>
      <c r="I182" s="15"/>
      <c r="J182" s="15"/>
      <c r="K182" s="15"/>
      <c r="L182" s="3"/>
      <c r="M182" s="3"/>
    </row>
    <row r="183" spans="1:13">
      <c r="A183" s="14" t="s">
        <v>171</v>
      </c>
      <c r="B183" s="14" t="s">
        <v>15</v>
      </c>
      <c r="C183" s="15"/>
      <c r="D183" s="15"/>
      <c r="E183" s="15"/>
      <c r="F183" s="15"/>
      <c r="G183" s="15"/>
      <c r="H183" s="15"/>
      <c r="I183" s="15"/>
      <c r="J183" s="15"/>
      <c r="K183" s="15"/>
      <c r="L183" s="3"/>
      <c r="M183" s="3"/>
    </row>
    <row r="184" spans="1:13">
      <c r="A184" s="7" t="s">
        <v>173</v>
      </c>
      <c r="B184" s="7" t="s">
        <v>80</v>
      </c>
      <c r="C184" s="16">
        <v>1</v>
      </c>
      <c r="D184" s="16"/>
      <c r="E184" s="16">
        <f>C184*D184</f>
        <v>0</v>
      </c>
      <c r="F184" s="16"/>
      <c r="G184" s="16">
        <f>C184*F184</f>
        <v>0</v>
      </c>
      <c r="H184" s="16">
        <f>D184+F184</f>
        <v>0</v>
      </c>
      <c r="I184" s="16">
        <f>E184+G184</f>
        <v>0</v>
      </c>
      <c r="J184" s="16">
        <v>0.02</v>
      </c>
      <c r="K184" s="16">
        <f>C184*J184</f>
        <v>0.02</v>
      </c>
      <c r="L184" s="3"/>
      <c r="M184" s="3"/>
    </row>
    <row r="185" spans="1:13" ht="26.25">
      <c r="A185" s="17" t="s">
        <v>193</v>
      </c>
      <c r="B185" s="14" t="s">
        <v>15</v>
      </c>
      <c r="C185" s="15"/>
      <c r="D185" s="15"/>
      <c r="E185" s="15"/>
      <c r="F185" s="15"/>
      <c r="G185" s="15"/>
      <c r="H185" s="15"/>
      <c r="I185" s="15"/>
      <c r="J185" s="15"/>
      <c r="K185" s="15"/>
      <c r="L185" s="3"/>
      <c r="M185" s="3"/>
    </row>
    <row r="186" spans="1:13">
      <c r="A186" s="7" t="s">
        <v>194</v>
      </c>
      <c r="B186" s="7" t="s">
        <v>80</v>
      </c>
      <c r="C186" s="16">
        <v>1</v>
      </c>
      <c r="D186" s="16"/>
      <c r="E186" s="16">
        <f>C186*D186</f>
        <v>0</v>
      </c>
      <c r="F186" s="16"/>
      <c r="G186" s="16">
        <f>C186*F186</f>
        <v>0</v>
      </c>
      <c r="H186" s="16">
        <f>D186+F186</f>
        <v>0</v>
      </c>
      <c r="I186" s="16">
        <f>E186+G186</f>
        <v>0</v>
      </c>
      <c r="J186" s="16">
        <v>8.25</v>
      </c>
      <c r="K186" s="16">
        <f>C186*J186</f>
        <v>8.25</v>
      </c>
      <c r="L186" s="3"/>
      <c r="M186" s="3"/>
    </row>
    <row r="187" spans="1:13">
      <c r="A187" s="7" t="s">
        <v>195</v>
      </c>
      <c r="B187" s="7" t="s">
        <v>80</v>
      </c>
      <c r="C187" s="16">
        <v>1</v>
      </c>
      <c r="D187" s="16"/>
      <c r="E187" s="16">
        <f>C187*D187</f>
        <v>0</v>
      </c>
      <c r="F187" s="16"/>
      <c r="G187" s="16">
        <f>C187*F187</f>
        <v>0</v>
      </c>
      <c r="H187" s="16">
        <f>D187+F187</f>
        <v>0</v>
      </c>
      <c r="I187" s="16">
        <f>E187+G187</f>
        <v>0</v>
      </c>
      <c r="J187" s="16">
        <v>0.2</v>
      </c>
      <c r="K187" s="16">
        <f>C187*J187</f>
        <v>0.2</v>
      </c>
      <c r="L187" s="3"/>
      <c r="M187" s="3"/>
    </row>
    <row r="188" spans="1:13">
      <c r="A188" s="14" t="s">
        <v>170</v>
      </c>
      <c r="B188" s="14" t="s">
        <v>15</v>
      </c>
      <c r="C188" s="15"/>
      <c r="D188" s="15"/>
      <c r="E188" s="15"/>
      <c r="F188" s="15"/>
      <c r="G188" s="15"/>
      <c r="H188" s="15"/>
      <c r="I188" s="15"/>
      <c r="J188" s="15"/>
      <c r="K188" s="15"/>
      <c r="L188" s="3"/>
      <c r="M188" s="3"/>
    </row>
    <row r="189" spans="1:13">
      <c r="A189" s="14" t="s">
        <v>171</v>
      </c>
      <c r="B189" s="14" t="s">
        <v>15</v>
      </c>
      <c r="C189" s="15"/>
      <c r="D189" s="15"/>
      <c r="E189" s="15"/>
      <c r="F189" s="15"/>
      <c r="G189" s="15"/>
      <c r="H189" s="15"/>
      <c r="I189" s="15"/>
      <c r="J189" s="15"/>
      <c r="K189" s="15"/>
      <c r="L189" s="3"/>
      <c r="M189" s="3"/>
    </row>
    <row r="190" spans="1:13">
      <c r="A190" s="7" t="s">
        <v>175</v>
      </c>
      <c r="B190" s="7" t="s">
        <v>80</v>
      </c>
      <c r="C190" s="16">
        <v>1</v>
      </c>
      <c r="D190" s="16"/>
      <c r="E190" s="16">
        <f>C190*D190</f>
        <v>0</v>
      </c>
      <c r="F190" s="16"/>
      <c r="G190" s="16">
        <f>C190*F190</f>
        <v>0</v>
      </c>
      <c r="H190" s="16">
        <f>D190+F190</f>
        <v>0</v>
      </c>
      <c r="I190" s="16">
        <f>E190+G190</f>
        <v>0</v>
      </c>
      <c r="J190" s="16">
        <v>0.02</v>
      </c>
      <c r="K190" s="16">
        <f>C190*J190</f>
        <v>0.02</v>
      </c>
      <c r="L190" s="3"/>
      <c r="M190" s="3"/>
    </row>
    <row r="191" spans="1:13">
      <c r="A191" s="14" t="s">
        <v>196</v>
      </c>
      <c r="B191" s="14" t="s">
        <v>15</v>
      </c>
      <c r="C191" s="15"/>
      <c r="D191" s="15"/>
      <c r="E191" s="15"/>
      <c r="F191" s="15"/>
      <c r="G191" s="15"/>
      <c r="H191" s="15"/>
      <c r="I191" s="15"/>
      <c r="J191" s="15"/>
      <c r="K191" s="15"/>
      <c r="L191" s="3"/>
      <c r="M191" s="3"/>
    </row>
    <row r="192" spans="1:13">
      <c r="A192" s="7" t="s">
        <v>197</v>
      </c>
      <c r="B192" s="7" t="s">
        <v>80</v>
      </c>
      <c r="C192" s="16">
        <v>1</v>
      </c>
      <c r="D192" s="16"/>
      <c r="E192" s="16">
        <f>C192*D192</f>
        <v>0</v>
      </c>
      <c r="F192" s="16"/>
      <c r="G192" s="16">
        <f>C192*F192</f>
        <v>0</v>
      </c>
      <c r="H192" s="16">
        <f>D192+F192</f>
        <v>0</v>
      </c>
      <c r="I192" s="16">
        <f>E192+G192</f>
        <v>0</v>
      </c>
      <c r="J192" s="16">
        <v>0</v>
      </c>
      <c r="K192" s="16">
        <f>C192*J192</f>
        <v>0</v>
      </c>
      <c r="L192" s="3"/>
      <c r="M192" s="3"/>
    </row>
    <row r="193" spans="1:13">
      <c r="A193" s="14" t="s">
        <v>170</v>
      </c>
      <c r="B193" s="14" t="s">
        <v>15</v>
      </c>
      <c r="C193" s="15"/>
      <c r="D193" s="15"/>
      <c r="E193" s="15"/>
      <c r="F193" s="15"/>
      <c r="G193" s="15"/>
      <c r="H193" s="15"/>
      <c r="I193" s="15"/>
      <c r="J193" s="15"/>
      <c r="K193" s="15"/>
      <c r="L193" s="3"/>
      <c r="M193" s="3"/>
    </row>
    <row r="194" spans="1:13">
      <c r="A194" s="14" t="s">
        <v>182</v>
      </c>
      <c r="B194" s="14" t="s">
        <v>15</v>
      </c>
      <c r="C194" s="15"/>
      <c r="D194" s="15"/>
      <c r="E194" s="15"/>
      <c r="F194" s="15"/>
      <c r="G194" s="15"/>
      <c r="H194" s="15"/>
      <c r="I194" s="15"/>
      <c r="J194" s="15"/>
      <c r="K194" s="15"/>
      <c r="L194" s="3"/>
      <c r="M194" s="3"/>
    </row>
    <row r="195" spans="1:13">
      <c r="A195" s="14" t="s">
        <v>183</v>
      </c>
      <c r="B195" s="14" t="s">
        <v>15</v>
      </c>
      <c r="C195" s="15"/>
      <c r="D195" s="15"/>
      <c r="E195" s="15"/>
      <c r="F195" s="15"/>
      <c r="G195" s="15"/>
      <c r="H195" s="15"/>
      <c r="I195" s="15"/>
      <c r="J195" s="15"/>
      <c r="K195" s="15"/>
      <c r="L195" s="3"/>
      <c r="M195" s="3"/>
    </row>
    <row r="196" spans="1:13">
      <c r="A196" s="7" t="s">
        <v>165</v>
      </c>
      <c r="B196" s="7" t="s">
        <v>80</v>
      </c>
      <c r="C196" s="16">
        <v>1</v>
      </c>
      <c r="D196" s="16"/>
      <c r="E196" s="16">
        <f>C196*D196</f>
        <v>0</v>
      </c>
      <c r="F196" s="16"/>
      <c r="G196" s="16">
        <f>C196*F196</f>
        <v>0</v>
      </c>
      <c r="H196" s="16">
        <f>D196+F196</f>
        <v>0</v>
      </c>
      <c r="I196" s="16">
        <f>E196+G196</f>
        <v>0</v>
      </c>
      <c r="J196" s="16">
        <v>0.06</v>
      </c>
      <c r="K196" s="16">
        <f>C196*J196</f>
        <v>0.06</v>
      </c>
      <c r="L196" s="3"/>
      <c r="M196" s="3"/>
    </row>
    <row r="197" spans="1:13" ht="51.75">
      <c r="A197" s="17" t="s">
        <v>198</v>
      </c>
      <c r="B197" s="14" t="s">
        <v>15</v>
      </c>
      <c r="C197" s="15"/>
      <c r="D197" s="15"/>
      <c r="E197" s="15"/>
      <c r="F197" s="15"/>
      <c r="G197" s="15"/>
      <c r="H197" s="15"/>
      <c r="I197" s="15"/>
      <c r="J197" s="15"/>
      <c r="K197" s="15"/>
      <c r="L197" s="3"/>
      <c r="M197" s="3"/>
    </row>
    <row r="198" spans="1:13">
      <c r="A198" s="7" t="s">
        <v>199</v>
      </c>
      <c r="B198" s="7" t="s">
        <v>80</v>
      </c>
      <c r="C198" s="16">
        <v>1</v>
      </c>
      <c r="D198" s="16"/>
      <c r="E198" s="16">
        <f>C198*D198</f>
        <v>0</v>
      </c>
      <c r="F198" s="16"/>
      <c r="G198" s="16">
        <f>C198*F198</f>
        <v>0</v>
      </c>
      <c r="H198" s="16">
        <f>D198+F198</f>
        <v>0</v>
      </c>
      <c r="I198" s="16">
        <f>E198+G198</f>
        <v>0</v>
      </c>
      <c r="J198" s="16">
        <v>0</v>
      </c>
      <c r="K198" s="16">
        <f>C198*J198</f>
        <v>0</v>
      </c>
      <c r="L198" s="3"/>
      <c r="M198" s="3"/>
    </row>
    <row r="199" spans="1:13">
      <c r="A199" s="14" t="s">
        <v>170</v>
      </c>
      <c r="B199" s="14" t="s">
        <v>15</v>
      </c>
      <c r="C199" s="15"/>
      <c r="D199" s="15"/>
      <c r="E199" s="15"/>
      <c r="F199" s="15"/>
      <c r="G199" s="15"/>
      <c r="H199" s="15"/>
      <c r="I199" s="15"/>
      <c r="J199" s="15"/>
      <c r="K199" s="15"/>
      <c r="L199" s="3"/>
      <c r="M199" s="3"/>
    </row>
    <row r="200" spans="1:13">
      <c r="A200" s="14" t="s">
        <v>182</v>
      </c>
      <c r="B200" s="14" t="s">
        <v>15</v>
      </c>
      <c r="C200" s="15"/>
      <c r="D200" s="15"/>
      <c r="E200" s="15"/>
      <c r="F200" s="15"/>
      <c r="G200" s="15"/>
      <c r="H200" s="15"/>
      <c r="I200" s="15"/>
      <c r="J200" s="15"/>
      <c r="K200" s="15"/>
      <c r="L200" s="3"/>
      <c r="M200" s="3"/>
    </row>
    <row r="201" spans="1:13">
      <c r="A201" s="14" t="s">
        <v>183</v>
      </c>
      <c r="B201" s="14" t="s">
        <v>15</v>
      </c>
      <c r="C201" s="15"/>
      <c r="D201" s="15"/>
      <c r="E201" s="15"/>
      <c r="F201" s="15"/>
      <c r="G201" s="15"/>
      <c r="H201" s="15"/>
      <c r="I201" s="15"/>
      <c r="J201" s="15"/>
      <c r="K201" s="15"/>
      <c r="L201" s="3"/>
      <c r="M201" s="3"/>
    </row>
    <row r="202" spans="1:13">
      <c r="A202" s="7" t="s">
        <v>165</v>
      </c>
      <c r="B202" s="7" t="s">
        <v>80</v>
      </c>
      <c r="C202" s="16">
        <v>1</v>
      </c>
      <c r="D202" s="16"/>
      <c r="E202" s="16">
        <f>C202*D202</f>
        <v>0</v>
      </c>
      <c r="F202" s="16"/>
      <c r="G202" s="16">
        <f>C202*F202</f>
        <v>0</v>
      </c>
      <c r="H202" s="16">
        <f>D202+F202</f>
        <v>0</v>
      </c>
      <c r="I202" s="16">
        <f>E202+G202</f>
        <v>0</v>
      </c>
      <c r="J202" s="16">
        <v>0.06</v>
      </c>
      <c r="K202" s="16">
        <f>C202*J202</f>
        <v>0.06</v>
      </c>
      <c r="L202" s="3"/>
      <c r="M202" s="3"/>
    </row>
    <row r="203" spans="1:13">
      <c r="A203" s="14" t="s">
        <v>200</v>
      </c>
      <c r="B203" s="14" t="s">
        <v>15</v>
      </c>
      <c r="C203" s="15"/>
      <c r="D203" s="15"/>
      <c r="E203" s="15"/>
      <c r="F203" s="15"/>
      <c r="G203" s="15"/>
      <c r="H203" s="15"/>
      <c r="I203" s="15"/>
      <c r="J203" s="15"/>
      <c r="K203" s="15"/>
      <c r="L203" s="3"/>
      <c r="M203" s="3"/>
    </row>
    <row r="204" spans="1:13">
      <c r="A204" s="14" t="s">
        <v>201</v>
      </c>
      <c r="B204" s="14" t="s">
        <v>15</v>
      </c>
      <c r="C204" s="15"/>
      <c r="D204" s="15"/>
      <c r="E204" s="15"/>
      <c r="F204" s="15"/>
      <c r="G204" s="15"/>
      <c r="H204" s="15"/>
      <c r="I204" s="15"/>
      <c r="J204" s="15"/>
      <c r="K204" s="15"/>
      <c r="L204" s="3"/>
      <c r="M204" s="3"/>
    </row>
    <row r="205" spans="1:13">
      <c r="A205" s="14" t="s">
        <v>202</v>
      </c>
      <c r="B205" s="14" t="s">
        <v>15</v>
      </c>
      <c r="C205" s="15"/>
      <c r="D205" s="15"/>
      <c r="E205" s="15"/>
      <c r="F205" s="15"/>
      <c r="G205" s="15"/>
      <c r="H205" s="15"/>
      <c r="I205" s="15"/>
      <c r="J205" s="15"/>
      <c r="K205" s="15"/>
      <c r="L205" s="3"/>
      <c r="M205" s="3"/>
    </row>
    <row r="206" spans="1:13">
      <c r="A206" s="14" t="s">
        <v>203</v>
      </c>
      <c r="B206" s="14" t="s">
        <v>15</v>
      </c>
      <c r="C206" s="15"/>
      <c r="D206" s="15"/>
      <c r="E206" s="15"/>
      <c r="F206" s="15"/>
      <c r="G206" s="15"/>
      <c r="H206" s="15"/>
      <c r="I206" s="15"/>
      <c r="J206" s="15"/>
      <c r="K206" s="15"/>
      <c r="L206" s="3"/>
      <c r="M206" s="3"/>
    </row>
    <row r="207" spans="1:13">
      <c r="A207" s="7" t="s">
        <v>77</v>
      </c>
      <c r="B207" s="7" t="s">
        <v>124</v>
      </c>
      <c r="C207" s="16">
        <v>1</v>
      </c>
      <c r="D207" s="16"/>
      <c r="E207" s="16">
        <f>C207*D207</f>
        <v>0</v>
      </c>
      <c r="F207" s="16"/>
      <c r="G207" s="16">
        <f>C207*F207</f>
        <v>0</v>
      </c>
      <c r="H207" s="16">
        <f>D207+F207</f>
        <v>0</v>
      </c>
      <c r="I207" s="16">
        <f>E207+G207</f>
        <v>0</v>
      </c>
      <c r="J207" s="16">
        <v>5</v>
      </c>
      <c r="K207" s="16">
        <f>C207*J207</f>
        <v>5</v>
      </c>
      <c r="L207" s="3"/>
      <c r="M207" s="3"/>
    </row>
    <row r="208" spans="1:13" ht="26.25">
      <c r="A208" s="17" t="s">
        <v>204</v>
      </c>
      <c r="B208" s="14" t="s">
        <v>15</v>
      </c>
      <c r="C208" s="15"/>
      <c r="D208" s="15"/>
      <c r="E208" s="15"/>
      <c r="F208" s="15"/>
      <c r="G208" s="15"/>
      <c r="H208" s="15"/>
      <c r="I208" s="15"/>
      <c r="J208" s="15"/>
      <c r="K208" s="15"/>
      <c r="L208" s="3"/>
      <c r="M208" s="3"/>
    </row>
    <row r="209" spans="1:13">
      <c r="A209" s="7" t="s">
        <v>77</v>
      </c>
      <c r="B209" s="7" t="s">
        <v>80</v>
      </c>
      <c r="C209" s="16">
        <v>1</v>
      </c>
      <c r="D209" s="16"/>
      <c r="E209" s="16">
        <f>C209*D209</f>
        <v>0</v>
      </c>
      <c r="F209" s="16"/>
      <c r="G209" s="16">
        <f>C209*F209</f>
        <v>0</v>
      </c>
      <c r="H209" s="16">
        <f>D209+F209</f>
        <v>0</v>
      </c>
      <c r="I209" s="16">
        <f>E209+G209</f>
        <v>0</v>
      </c>
      <c r="J209" s="16">
        <v>6.94</v>
      </c>
      <c r="K209" s="16">
        <f>C209*J209</f>
        <v>6.94</v>
      </c>
      <c r="L209" s="3"/>
      <c r="M209" s="3"/>
    </row>
    <row r="210" spans="1:13">
      <c r="A210" s="4" t="s">
        <v>205</v>
      </c>
      <c r="B210" s="4" t="s">
        <v>15</v>
      </c>
      <c r="C210" s="13"/>
      <c r="D210" s="13"/>
      <c r="E210" s="13">
        <f>SUM(E83:E209)</f>
        <v>0</v>
      </c>
      <c r="F210" s="13"/>
      <c r="G210" s="13">
        <f>SUM(G83:G209)</f>
        <v>0</v>
      </c>
      <c r="H210" s="13"/>
      <c r="I210" s="13">
        <f>SUM(I83:I209)</f>
        <v>0</v>
      </c>
      <c r="J210" s="13"/>
      <c r="K210" s="13">
        <f>SUM(K83:K209)</f>
        <v>1578.3999999999983</v>
      </c>
      <c r="L210" s="3"/>
      <c r="M210" s="3"/>
    </row>
    <row r="211" spans="1:13">
      <c r="A211" s="7" t="s">
        <v>15</v>
      </c>
      <c r="B211" s="7" t="s">
        <v>15</v>
      </c>
      <c r="C211" s="16"/>
      <c r="D211" s="16"/>
      <c r="E211" s="16"/>
      <c r="F211" s="16"/>
      <c r="G211" s="16"/>
      <c r="H211" s="16">
        <f>D211+F211</f>
        <v>0</v>
      </c>
      <c r="I211" s="16">
        <f>E211+G211</f>
        <v>0</v>
      </c>
      <c r="J211" s="16"/>
      <c r="K211" s="16"/>
      <c r="L211" s="3"/>
      <c r="M211" s="3"/>
    </row>
    <row r="212" spans="1:13">
      <c r="A212" s="4" t="s">
        <v>206</v>
      </c>
      <c r="B212" s="4" t="s">
        <v>15</v>
      </c>
      <c r="C212" s="13"/>
      <c r="D212" s="13"/>
      <c r="E212" s="13"/>
      <c r="F212" s="13"/>
      <c r="G212" s="13"/>
      <c r="H212" s="13"/>
      <c r="I212" s="13"/>
      <c r="J212" s="13"/>
      <c r="K212" s="13"/>
      <c r="L212" s="3"/>
      <c r="M212" s="3"/>
    </row>
    <row r="213" spans="1:13">
      <c r="A213" s="14" t="s">
        <v>207</v>
      </c>
      <c r="B213" s="14" t="s">
        <v>15</v>
      </c>
      <c r="C213" s="15"/>
      <c r="D213" s="15"/>
      <c r="E213" s="15"/>
      <c r="F213" s="15"/>
      <c r="G213" s="15"/>
      <c r="H213" s="15"/>
      <c r="I213" s="15"/>
      <c r="J213" s="15"/>
      <c r="K213" s="15"/>
      <c r="L213" s="3"/>
      <c r="M213" s="3"/>
    </row>
    <row r="214" spans="1:13">
      <c r="A214" s="14" t="s">
        <v>208</v>
      </c>
      <c r="B214" s="14" t="s">
        <v>15</v>
      </c>
      <c r="C214" s="15"/>
      <c r="D214" s="15"/>
      <c r="E214" s="15"/>
      <c r="F214" s="15"/>
      <c r="G214" s="15"/>
      <c r="H214" s="15"/>
      <c r="I214" s="15"/>
      <c r="J214" s="15"/>
      <c r="K214" s="15"/>
      <c r="L214" s="3"/>
      <c r="M214" s="3"/>
    </row>
    <row r="215" spans="1:13">
      <c r="A215" s="7" t="s">
        <v>186</v>
      </c>
      <c r="B215" s="7" t="s">
        <v>209</v>
      </c>
      <c r="C215" s="16">
        <v>1</v>
      </c>
      <c r="D215" s="16"/>
      <c r="E215" s="16">
        <f>C215*D215</f>
        <v>0</v>
      </c>
      <c r="F215" s="16"/>
      <c r="G215" s="16">
        <f>C215*F215</f>
        <v>0</v>
      </c>
      <c r="H215" s="16">
        <f>D215+F215</f>
        <v>0</v>
      </c>
      <c r="I215" s="16">
        <f>E215+G215</f>
        <v>0</v>
      </c>
      <c r="J215" s="16">
        <v>2.0299999999999998</v>
      </c>
      <c r="K215" s="16">
        <f>C215*J215</f>
        <v>2.0299999999999998</v>
      </c>
      <c r="L215" s="3"/>
      <c r="M215" s="3"/>
    </row>
    <row r="216" spans="1:13">
      <c r="A216" s="14" t="s">
        <v>170</v>
      </c>
      <c r="B216" s="14" t="s">
        <v>15</v>
      </c>
      <c r="C216" s="15"/>
      <c r="D216" s="15"/>
      <c r="E216" s="15"/>
      <c r="F216" s="15"/>
      <c r="G216" s="15"/>
      <c r="H216" s="15"/>
      <c r="I216" s="15"/>
      <c r="J216" s="15"/>
      <c r="K216" s="15"/>
      <c r="L216" s="3"/>
      <c r="M216" s="3"/>
    </row>
    <row r="217" spans="1:13">
      <c r="A217" s="14" t="s">
        <v>171</v>
      </c>
      <c r="B217" s="14" t="s">
        <v>15</v>
      </c>
      <c r="C217" s="15"/>
      <c r="D217" s="15"/>
      <c r="E217" s="15"/>
      <c r="F217" s="15"/>
      <c r="G217" s="15"/>
      <c r="H217" s="15"/>
      <c r="I217" s="15"/>
      <c r="J217" s="15"/>
      <c r="K217" s="15"/>
      <c r="L217" s="3"/>
      <c r="M217" s="3"/>
    </row>
    <row r="218" spans="1:13">
      <c r="A218" s="7" t="s">
        <v>176</v>
      </c>
      <c r="B218" s="7" t="s">
        <v>80</v>
      </c>
      <c r="C218" s="16">
        <v>1</v>
      </c>
      <c r="D218" s="16"/>
      <c r="E218" s="16">
        <f>C218*D218</f>
        <v>0</v>
      </c>
      <c r="F218" s="16"/>
      <c r="G218" s="16">
        <f>C218*F218</f>
        <v>0</v>
      </c>
      <c r="H218" s="16">
        <f>D218+F218</f>
        <v>0</v>
      </c>
      <c r="I218" s="16">
        <f>E218+G218</f>
        <v>0</v>
      </c>
      <c r="J218" s="16">
        <v>0.02</v>
      </c>
      <c r="K218" s="16">
        <f>C218*J218</f>
        <v>0.02</v>
      </c>
      <c r="L218" s="3"/>
      <c r="M218" s="3"/>
    </row>
    <row r="219" spans="1:13" ht="51.75">
      <c r="A219" s="17" t="s">
        <v>210</v>
      </c>
      <c r="B219" s="14" t="s">
        <v>15</v>
      </c>
      <c r="C219" s="15"/>
      <c r="D219" s="15"/>
      <c r="E219" s="15"/>
      <c r="F219" s="15"/>
      <c r="G219" s="15"/>
      <c r="H219" s="15"/>
      <c r="I219" s="15"/>
      <c r="J219" s="15"/>
      <c r="K219" s="15"/>
      <c r="L219" s="3"/>
      <c r="M219" s="3"/>
    </row>
    <row r="220" spans="1:13">
      <c r="A220" s="7" t="s">
        <v>211</v>
      </c>
      <c r="B220" s="7" t="s">
        <v>80</v>
      </c>
      <c r="C220" s="16">
        <v>1</v>
      </c>
      <c r="D220" s="16"/>
      <c r="E220" s="16">
        <f>C220*D220</f>
        <v>0</v>
      </c>
      <c r="F220" s="16"/>
      <c r="G220" s="16">
        <f>C220*F220</f>
        <v>0</v>
      </c>
      <c r="H220" s="16">
        <f>D220+F220</f>
        <v>0</v>
      </c>
      <c r="I220" s="16">
        <f>E220+G220</f>
        <v>0</v>
      </c>
      <c r="J220" s="16">
        <v>2.8</v>
      </c>
      <c r="K220" s="16">
        <f>C220*J220</f>
        <v>2.8</v>
      </c>
      <c r="L220" s="3"/>
      <c r="M220" s="3"/>
    </row>
    <row r="221" spans="1:13">
      <c r="A221" s="4" t="s">
        <v>212</v>
      </c>
      <c r="B221" s="4" t="s">
        <v>15</v>
      </c>
      <c r="C221" s="13"/>
      <c r="D221" s="13"/>
      <c r="E221" s="13">
        <f>SUM(E213:E220)</f>
        <v>0</v>
      </c>
      <c r="F221" s="13"/>
      <c r="G221" s="13">
        <f>SUM(G213:G220)</f>
        <v>0</v>
      </c>
      <c r="H221" s="13"/>
      <c r="I221" s="13">
        <f>SUM(I213:I220)</f>
        <v>0</v>
      </c>
      <c r="J221" s="13"/>
      <c r="K221" s="13">
        <f>SUM(K213:K220)</f>
        <v>4.8499999999999996</v>
      </c>
      <c r="L221" s="3"/>
      <c r="M221" s="3"/>
    </row>
    <row r="222" spans="1:13">
      <c r="A222" s="7" t="s">
        <v>15</v>
      </c>
      <c r="B222" s="7" t="s">
        <v>15</v>
      </c>
      <c r="C222" s="16"/>
      <c r="D222" s="16"/>
      <c r="E222" s="16"/>
      <c r="F222" s="16"/>
      <c r="G222" s="16"/>
      <c r="H222" s="16">
        <f>D222+F222</f>
        <v>0</v>
      </c>
      <c r="I222" s="16">
        <f>E222+G222</f>
        <v>0</v>
      </c>
      <c r="J222" s="16"/>
      <c r="K222" s="16"/>
      <c r="L222" s="3"/>
      <c r="M222" s="3"/>
    </row>
    <row r="223" spans="1:13">
      <c r="A223" s="4" t="s">
        <v>213</v>
      </c>
      <c r="B223" s="4" t="s">
        <v>15</v>
      </c>
      <c r="C223" s="13"/>
      <c r="D223" s="13"/>
      <c r="E223" s="13"/>
      <c r="F223" s="13"/>
      <c r="G223" s="13"/>
      <c r="H223" s="13"/>
      <c r="I223" s="13"/>
      <c r="J223" s="13"/>
      <c r="K223" s="13"/>
      <c r="L223" s="3"/>
      <c r="M223" s="3"/>
    </row>
    <row r="224" spans="1:13">
      <c r="A224" s="14" t="s">
        <v>214</v>
      </c>
      <c r="B224" s="14" t="s">
        <v>15</v>
      </c>
      <c r="C224" s="15"/>
      <c r="D224" s="15"/>
      <c r="E224" s="15"/>
      <c r="F224" s="15"/>
      <c r="G224" s="15"/>
      <c r="H224" s="15"/>
      <c r="I224" s="15"/>
      <c r="J224" s="15"/>
      <c r="K224" s="15"/>
      <c r="L224" s="3"/>
      <c r="M224" s="3"/>
    </row>
    <row r="225" spans="1:13">
      <c r="A225" s="7" t="s">
        <v>215</v>
      </c>
      <c r="B225" s="7" t="s">
        <v>80</v>
      </c>
      <c r="C225" s="16">
        <v>4</v>
      </c>
      <c r="D225" s="16"/>
      <c r="E225" s="16">
        <f>C225*D225</f>
        <v>0</v>
      </c>
      <c r="F225" s="16"/>
      <c r="G225" s="16">
        <f>C225*F225</f>
        <v>0</v>
      </c>
      <c r="H225" s="16">
        <f>D225+F225</f>
        <v>0</v>
      </c>
      <c r="I225" s="16">
        <f>E225+G225</f>
        <v>0</v>
      </c>
      <c r="J225" s="16">
        <v>13.75</v>
      </c>
      <c r="K225" s="16">
        <f>C225*J225</f>
        <v>55</v>
      </c>
      <c r="L225" s="3"/>
      <c r="M225" s="3"/>
    </row>
    <row r="226" spans="1:13">
      <c r="A226" s="14" t="s">
        <v>216</v>
      </c>
      <c r="B226" s="14" t="s">
        <v>15</v>
      </c>
      <c r="C226" s="15"/>
      <c r="D226" s="15"/>
      <c r="E226" s="15"/>
      <c r="F226" s="15"/>
      <c r="G226" s="15"/>
      <c r="H226" s="15"/>
      <c r="I226" s="15"/>
      <c r="J226" s="15"/>
      <c r="K226" s="15"/>
      <c r="L226" s="3"/>
      <c r="M226" s="3"/>
    </row>
    <row r="227" spans="1:13">
      <c r="A227" s="7" t="s">
        <v>217</v>
      </c>
      <c r="B227" s="7" t="s">
        <v>80</v>
      </c>
      <c r="C227" s="16">
        <v>4</v>
      </c>
      <c r="D227" s="16"/>
      <c r="E227" s="16">
        <f>C227*D227</f>
        <v>0</v>
      </c>
      <c r="F227" s="16"/>
      <c r="G227" s="16">
        <f>C227*F227</f>
        <v>0</v>
      </c>
      <c r="H227" s="16">
        <f>D227+F227</f>
        <v>0</v>
      </c>
      <c r="I227" s="16">
        <f>E227+G227</f>
        <v>0</v>
      </c>
      <c r="J227" s="16">
        <v>1.39</v>
      </c>
      <c r="K227" s="16">
        <f>C227*J227</f>
        <v>5.56</v>
      </c>
      <c r="L227" s="3"/>
      <c r="M227" s="3"/>
    </row>
    <row r="228" spans="1:13">
      <c r="A228" s="14" t="s">
        <v>218</v>
      </c>
      <c r="B228" s="14" t="s">
        <v>15</v>
      </c>
      <c r="C228" s="15"/>
      <c r="D228" s="15"/>
      <c r="E228" s="15"/>
      <c r="F228" s="15"/>
      <c r="G228" s="15"/>
      <c r="H228" s="15"/>
      <c r="I228" s="15"/>
      <c r="J228" s="15"/>
      <c r="K228" s="15"/>
      <c r="L228" s="3"/>
      <c r="M228" s="3"/>
    </row>
    <row r="229" spans="1:13">
      <c r="A229" s="7" t="s">
        <v>219</v>
      </c>
      <c r="B229" s="7" t="s">
        <v>209</v>
      </c>
      <c r="C229" s="16">
        <v>4</v>
      </c>
      <c r="D229" s="16"/>
      <c r="E229" s="16">
        <f>C229*D229</f>
        <v>0</v>
      </c>
      <c r="F229" s="16"/>
      <c r="G229" s="16">
        <f>C229*F229</f>
        <v>0</v>
      </c>
      <c r="H229" s="16">
        <f>D229+F229</f>
        <v>0</v>
      </c>
      <c r="I229" s="16">
        <f>E229+G229</f>
        <v>0</v>
      </c>
      <c r="J229" s="16">
        <v>1.8</v>
      </c>
      <c r="K229" s="16">
        <f>C229*J229</f>
        <v>7.2</v>
      </c>
      <c r="L229" s="3"/>
      <c r="M229" s="3"/>
    </row>
    <row r="230" spans="1:13">
      <c r="A230" s="14" t="s">
        <v>220</v>
      </c>
      <c r="B230" s="14" t="s">
        <v>15</v>
      </c>
      <c r="C230" s="15"/>
      <c r="D230" s="15"/>
      <c r="E230" s="15"/>
      <c r="F230" s="15"/>
      <c r="G230" s="15"/>
      <c r="H230" s="15"/>
      <c r="I230" s="15"/>
      <c r="J230" s="15"/>
      <c r="K230" s="15"/>
      <c r="L230" s="3"/>
      <c r="M230" s="3"/>
    </row>
    <row r="231" spans="1:13">
      <c r="A231" s="7" t="s">
        <v>221</v>
      </c>
      <c r="B231" s="7" t="s">
        <v>80</v>
      </c>
      <c r="C231" s="16">
        <v>4</v>
      </c>
      <c r="D231" s="16"/>
      <c r="E231" s="16">
        <f>C231*D231</f>
        <v>0</v>
      </c>
      <c r="F231" s="16"/>
      <c r="G231" s="16">
        <f>C231*F231</f>
        <v>0</v>
      </c>
      <c r="H231" s="16">
        <f>D231+F231</f>
        <v>0</v>
      </c>
      <c r="I231" s="16">
        <f>E231+G231</f>
        <v>0</v>
      </c>
      <c r="J231" s="16">
        <v>0.04</v>
      </c>
      <c r="K231" s="16">
        <f>C231*J231</f>
        <v>0.16</v>
      </c>
      <c r="L231" s="3"/>
      <c r="M231" s="3"/>
    </row>
    <row r="232" spans="1:13">
      <c r="A232" s="14" t="s">
        <v>222</v>
      </c>
      <c r="B232" s="14" t="s">
        <v>15</v>
      </c>
      <c r="C232" s="15"/>
      <c r="D232" s="15"/>
      <c r="E232" s="15"/>
      <c r="F232" s="15"/>
      <c r="G232" s="15"/>
      <c r="H232" s="15"/>
      <c r="I232" s="15"/>
      <c r="J232" s="15"/>
      <c r="K232" s="15"/>
      <c r="L232" s="3"/>
      <c r="M232" s="3"/>
    </row>
    <row r="233" spans="1:13">
      <c r="A233" s="7" t="s">
        <v>223</v>
      </c>
      <c r="B233" s="7" t="s">
        <v>80</v>
      </c>
      <c r="C233" s="16">
        <v>8</v>
      </c>
      <c r="D233" s="16"/>
      <c r="E233" s="16">
        <f>C233*D233</f>
        <v>0</v>
      </c>
      <c r="F233" s="16"/>
      <c r="G233" s="16">
        <f>C233*F233</f>
        <v>0</v>
      </c>
      <c r="H233" s="16">
        <f>D233+F233</f>
        <v>0</v>
      </c>
      <c r="I233" s="16">
        <f>E233+G233</f>
        <v>0</v>
      </c>
      <c r="J233" s="16">
        <v>0.3</v>
      </c>
      <c r="K233" s="16">
        <f>C233*J233</f>
        <v>2.4</v>
      </c>
      <c r="L233" s="3"/>
      <c r="M233" s="3"/>
    </row>
    <row r="234" spans="1:13">
      <c r="A234" s="14" t="s">
        <v>224</v>
      </c>
      <c r="B234" s="14" t="s">
        <v>15</v>
      </c>
      <c r="C234" s="15"/>
      <c r="D234" s="15"/>
      <c r="E234" s="15"/>
      <c r="F234" s="15"/>
      <c r="G234" s="15"/>
      <c r="H234" s="15"/>
      <c r="I234" s="15"/>
      <c r="J234" s="15"/>
      <c r="K234" s="15"/>
      <c r="L234" s="3"/>
      <c r="M234" s="3"/>
    </row>
    <row r="235" spans="1:13">
      <c r="A235" s="7" t="s">
        <v>225</v>
      </c>
      <c r="B235" s="7" t="s">
        <v>80</v>
      </c>
      <c r="C235" s="16">
        <v>8</v>
      </c>
      <c r="D235" s="16"/>
      <c r="E235" s="16">
        <f>C235*D235</f>
        <v>0</v>
      </c>
      <c r="F235" s="16"/>
      <c r="G235" s="16">
        <f>C235*F235</f>
        <v>0</v>
      </c>
      <c r="H235" s="16">
        <f>D235+F235</f>
        <v>0</v>
      </c>
      <c r="I235" s="16">
        <f>E235+G235</f>
        <v>0</v>
      </c>
      <c r="J235" s="16">
        <v>0.09</v>
      </c>
      <c r="K235" s="16">
        <f>C235*J235</f>
        <v>0.72</v>
      </c>
      <c r="L235" s="3"/>
      <c r="M235" s="3"/>
    </row>
    <row r="236" spans="1:13" ht="64.5">
      <c r="A236" s="17" t="s">
        <v>226</v>
      </c>
      <c r="B236" s="14" t="s">
        <v>15</v>
      </c>
      <c r="C236" s="15"/>
      <c r="D236" s="15"/>
      <c r="E236" s="15"/>
      <c r="F236" s="15"/>
      <c r="G236" s="15"/>
      <c r="H236" s="15"/>
      <c r="I236" s="15"/>
      <c r="J236" s="15"/>
      <c r="K236" s="15"/>
      <c r="L236" s="3"/>
      <c r="M236" s="3"/>
    </row>
    <row r="237" spans="1:13">
      <c r="A237" s="7" t="s">
        <v>227</v>
      </c>
      <c r="B237" s="7" t="s">
        <v>80</v>
      </c>
      <c r="C237" s="16">
        <v>3</v>
      </c>
      <c r="D237" s="16"/>
      <c r="E237" s="16">
        <f>C237*D237</f>
        <v>0</v>
      </c>
      <c r="F237" s="16"/>
      <c r="G237" s="16">
        <f>C237*F237</f>
        <v>0</v>
      </c>
      <c r="H237" s="16">
        <f>D237+F237</f>
        <v>0</v>
      </c>
      <c r="I237" s="16">
        <f>E237+G237</f>
        <v>0</v>
      </c>
      <c r="J237" s="16">
        <v>14.71</v>
      </c>
      <c r="K237" s="16">
        <f>C237*J237</f>
        <v>44.13</v>
      </c>
      <c r="L237" s="3"/>
      <c r="M237" s="3"/>
    </row>
    <row r="238" spans="1:13">
      <c r="A238" s="14" t="s">
        <v>228</v>
      </c>
      <c r="B238" s="14" t="s">
        <v>15</v>
      </c>
      <c r="C238" s="15"/>
      <c r="D238" s="15"/>
      <c r="E238" s="15"/>
      <c r="F238" s="15"/>
      <c r="G238" s="15"/>
      <c r="H238" s="15"/>
      <c r="I238" s="15"/>
      <c r="J238" s="15"/>
      <c r="K238" s="15"/>
      <c r="L238" s="3"/>
      <c r="M238" s="3"/>
    </row>
    <row r="239" spans="1:13">
      <c r="A239" s="7" t="s">
        <v>229</v>
      </c>
      <c r="B239" s="7" t="s">
        <v>80</v>
      </c>
      <c r="C239" s="16">
        <v>3</v>
      </c>
      <c r="D239" s="16"/>
      <c r="E239" s="16">
        <f>C239*D239</f>
        <v>0</v>
      </c>
      <c r="F239" s="16"/>
      <c r="G239" s="16">
        <f>C239*F239</f>
        <v>0</v>
      </c>
      <c r="H239" s="16">
        <f>D239+F239</f>
        <v>0</v>
      </c>
      <c r="I239" s="16">
        <f>E239+G239</f>
        <v>0</v>
      </c>
      <c r="J239" s="16">
        <v>1.98</v>
      </c>
      <c r="K239" s="16">
        <f>C239*J239</f>
        <v>5.9399999999999995</v>
      </c>
      <c r="L239" s="3"/>
      <c r="M239" s="3"/>
    </row>
    <row r="240" spans="1:13" ht="39">
      <c r="A240" s="17" t="s">
        <v>230</v>
      </c>
      <c r="B240" s="14" t="s">
        <v>15</v>
      </c>
      <c r="C240" s="15"/>
      <c r="D240" s="15"/>
      <c r="E240" s="15"/>
      <c r="F240" s="15"/>
      <c r="G240" s="15"/>
      <c r="H240" s="15"/>
      <c r="I240" s="15"/>
      <c r="J240" s="15"/>
      <c r="K240" s="15"/>
      <c r="L240" s="3"/>
      <c r="M240" s="3"/>
    </row>
    <row r="241" spans="1:13">
      <c r="A241" s="7" t="s">
        <v>231</v>
      </c>
      <c r="B241" s="7" t="s">
        <v>80</v>
      </c>
      <c r="C241" s="16">
        <v>2</v>
      </c>
      <c r="D241" s="16"/>
      <c r="E241" s="16">
        <f>C241*D241</f>
        <v>0</v>
      </c>
      <c r="F241" s="16"/>
      <c r="G241" s="16">
        <f>C241*F241</f>
        <v>0</v>
      </c>
      <c r="H241" s="16">
        <f>D241+F241</f>
        <v>0</v>
      </c>
      <c r="I241" s="16">
        <f>E241+G241</f>
        <v>0</v>
      </c>
      <c r="J241" s="16">
        <v>18</v>
      </c>
      <c r="K241" s="16">
        <f>C241*J241</f>
        <v>36</v>
      </c>
      <c r="L241" s="3"/>
      <c r="M241" s="3"/>
    </row>
    <row r="242" spans="1:13">
      <c r="A242" s="7" t="s">
        <v>232</v>
      </c>
      <c r="B242" s="7" t="s">
        <v>80</v>
      </c>
      <c r="C242" s="16">
        <v>1</v>
      </c>
      <c r="D242" s="16"/>
      <c r="E242" s="16">
        <f>C242*D242</f>
        <v>0</v>
      </c>
      <c r="F242" s="16"/>
      <c r="G242" s="16">
        <f>C242*F242</f>
        <v>0</v>
      </c>
      <c r="H242" s="16">
        <f>D242+F242</f>
        <v>0</v>
      </c>
      <c r="I242" s="16">
        <f>E242+G242</f>
        <v>0</v>
      </c>
      <c r="J242" s="16">
        <v>0</v>
      </c>
      <c r="K242" s="16">
        <f>C242*J242</f>
        <v>0</v>
      </c>
      <c r="L242" s="3"/>
      <c r="M242" s="3"/>
    </row>
    <row r="243" spans="1:13">
      <c r="A243" s="14" t="s">
        <v>233</v>
      </c>
      <c r="B243" s="14" t="s">
        <v>15</v>
      </c>
      <c r="C243" s="15"/>
      <c r="D243" s="15"/>
      <c r="E243" s="15"/>
      <c r="F243" s="15"/>
      <c r="G243" s="15"/>
      <c r="H243" s="15"/>
      <c r="I243" s="15"/>
      <c r="J243" s="15"/>
      <c r="K243" s="15"/>
      <c r="L243" s="3"/>
      <c r="M243" s="3"/>
    </row>
    <row r="244" spans="1:13">
      <c r="A244" s="7" t="s">
        <v>234</v>
      </c>
      <c r="B244" s="7" t="s">
        <v>80</v>
      </c>
      <c r="C244" s="16">
        <v>2</v>
      </c>
      <c r="D244" s="16"/>
      <c r="E244" s="16">
        <f>C244*D244</f>
        <v>0</v>
      </c>
      <c r="F244" s="16"/>
      <c r="G244" s="16">
        <f>C244*F244</f>
        <v>0</v>
      </c>
      <c r="H244" s="16">
        <f>D244+F244</f>
        <v>0</v>
      </c>
      <c r="I244" s="16">
        <f>E244+G244</f>
        <v>0</v>
      </c>
      <c r="J244" s="16">
        <v>6.38</v>
      </c>
      <c r="K244" s="16">
        <f>C244*J244</f>
        <v>12.76</v>
      </c>
      <c r="L244" s="3"/>
      <c r="M244" s="3"/>
    </row>
    <row r="245" spans="1:13">
      <c r="A245" s="14" t="s">
        <v>235</v>
      </c>
      <c r="B245" s="14" t="s">
        <v>15</v>
      </c>
      <c r="C245" s="15"/>
      <c r="D245" s="15"/>
      <c r="E245" s="15"/>
      <c r="F245" s="15"/>
      <c r="G245" s="15"/>
      <c r="H245" s="15"/>
      <c r="I245" s="15"/>
      <c r="J245" s="15"/>
      <c r="K245" s="15"/>
      <c r="L245" s="3"/>
      <c r="M245" s="3"/>
    </row>
    <row r="246" spans="1:13">
      <c r="A246" s="7" t="s">
        <v>236</v>
      </c>
      <c r="B246" s="7" t="s">
        <v>209</v>
      </c>
      <c r="C246" s="16">
        <v>1</v>
      </c>
      <c r="D246" s="16"/>
      <c r="E246" s="16">
        <f>C246*D246</f>
        <v>0</v>
      </c>
      <c r="F246" s="16"/>
      <c r="G246" s="16">
        <f>C246*F246</f>
        <v>0</v>
      </c>
      <c r="H246" s="16">
        <f>D246+F246</f>
        <v>0</v>
      </c>
      <c r="I246" s="16">
        <f>E246+G246</f>
        <v>0</v>
      </c>
      <c r="J246" s="16">
        <v>4.93</v>
      </c>
      <c r="K246" s="16">
        <f>C246*J246</f>
        <v>4.93</v>
      </c>
      <c r="L246" s="3"/>
      <c r="M246" s="3"/>
    </row>
    <row r="247" spans="1:13">
      <c r="A247" s="14" t="s">
        <v>237</v>
      </c>
      <c r="B247" s="14" t="s">
        <v>15</v>
      </c>
      <c r="C247" s="15"/>
      <c r="D247" s="15"/>
      <c r="E247" s="15"/>
      <c r="F247" s="15"/>
      <c r="G247" s="15"/>
      <c r="H247" s="15"/>
      <c r="I247" s="15"/>
      <c r="J247" s="15"/>
      <c r="K247" s="15"/>
      <c r="L247" s="3"/>
      <c r="M247" s="3"/>
    </row>
    <row r="248" spans="1:13">
      <c r="A248" s="7" t="s">
        <v>183</v>
      </c>
      <c r="B248" s="7" t="s">
        <v>80</v>
      </c>
      <c r="C248" s="16">
        <v>1</v>
      </c>
      <c r="D248" s="16"/>
      <c r="E248" s="16">
        <f>C248*D248</f>
        <v>0</v>
      </c>
      <c r="F248" s="16"/>
      <c r="G248" s="16">
        <f>C248*F248</f>
        <v>0</v>
      </c>
      <c r="H248" s="16">
        <f>D248+F248</f>
        <v>0</v>
      </c>
      <c r="I248" s="16">
        <f>E248+G248</f>
        <v>0</v>
      </c>
      <c r="J248" s="16">
        <v>0.43</v>
      </c>
      <c r="K248" s="16">
        <f>C248*J248</f>
        <v>0.43</v>
      </c>
      <c r="L248" s="3"/>
      <c r="M248" s="3"/>
    </row>
    <row r="249" spans="1:13">
      <c r="A249" s="14" t="s">
        <v>238</v>
      </c>
      <c r="B249" s="14" t="s">
        <v>15</v>
      </c>
      <c r="C249" s="15"/>
      <c r="D249" s="15"/>
      <c r="E249" s="15"/>
      <c r="F249" s="15"/>
      <c r="G249" s="15"/>
      <c r="H249" s="15"/>
      <c r="I249" s="15"/>
      <c r="J249" s="15"/>
      <c r="K249" s="15"/>
      <c r="L249" s="3"/>
      <c r="M249" s="3"/>
    </row>
    <row r="250" spans="1:13">
      <c r="A250" s="7" t="s">
        <v>239</v>
      </c>
      <c r="B250" s="7" t="s">
        <v>80</v>
      </c>
      <c r="C250" s="16">
        <v>1</v>
      </c>
      <c r="D250" s="16"/>
      <c r="E250" s="16">
        <f>C250*D250</f>
        <v>0</v>
      </c>
      <c r="F250" s="16"/>
      <c r="G250" s="16">
        <f>C250*F250</f>
        <v>0</v>
      </c>
      <c r="H250" s="16">
        <f>D250+F250</f>
        <v>0</v>
      </c>
      <c r="I250" s="16">
        <f>E250+G250</f>
        <v>0</v>
      </c>
      <c r="J250" s="16">
        <v>14.7</v>
      </c>
      <c r="K250" s="16">
        <f>C250*J250</f>
        <v>14.7</v>
      </c>
      <c r="L250" s="3"/>
      <c r="M250" s="3"/>
    </row>
    <row r="251" spans="1:13">
      <c r="A251" s="14" t="s">
        <v>240</v>
      </c>
      <c r="B251" s="14" t="s">
        <v>15</v>
      </c>
      <c r="C251" s="15"/>
      <c r="D251" s="15"/>
      <c r="E251" s="15"/>
      <c r="F251" s="15"/>
      <c r="G251" s="15"/>
      <c r="H251" s="15"/>
      <c r="I251" s="15"/>
      <c r="J251" s="15"/>
      <c r="K251" s="15"/>
      <c r="L251" s="3"/>
      <c r="M251" s="3"/>
    </row>
    <row r="252" spans="1:13">
      <c r="A252" s="7" t="s">
        <v>241</v>
      </c>
      <c r="B252" s="7" t="s">
        <v>80</v>
      </c>
      <c r="C252" s="16">
        <v>1</v>
      </c>
      <c r="D252" s="16"/>
      <c r="E252" s="16">
        <f>C252*D252</f>
        <v>0</v>
      </c>
      <c r="F252" s="16"/>
      <c r="G252" s="16">
        <f>C252*F252</f>
        <v>0</v>
      </c>
      <c r="H252" s="16">
        <f>D252+F252</f>
        <v>0</v>
      </c>
      <c r="I252" s="16">
        <f>E252+G252</f>
        <v>0</v>
      </c>
      <c r="J252" s="16">
        <v>0.59</v>
      </c>
      <c r="K252" s="16">
        <f>C252*J252</f>
        <v>0.59</v>
      </c>
      <c r="L252" s="3"/>
      <c r="M252" s="3"/>
    </row>
    <row r="253" spans="1:13">
      <c r="A253" s="14" t="s">
        <v>242</v>
      </c>
      <c r="B253" s="14" t="s">
        <v>15</v>
      </c>
      <c r="C253" s="15"/>
      <c r="D253" s="15"/>
      <c r="E253" s="15"/>
      <c r="F253" s="15"/>
      <c r="G253" s="15"/>
      <c r="H253" s="15"/>
      <c r="I253" s="15"/>
      <c r="J253" s="15"/>
      <c r="K253" s="15"/>
      <c r="L253" s="3"/>
      <c r="M253" s="3"/>
    </row>
    <row r="254" spans="1:13">
      <c r="A254" s="7" t="s">
        <v>243</v>
      </c>
      <c r="B254" s="7" t="s">
        <v>209</v>
      </c>
      <c r="C254" s="16">
        <v>1</v>
      </c>
      <c r="D254" s="16"/>
      <c r="E254" s="16">
        <f>C254*D254</f>
        <v>0</v>
      </c>
      <c r="F254" s="16"/>
      <c r="G254" s="16">
        <f>C254*F254</f>
        <v>0</v>
      </c>
      <c r="H254" s="16">
        <f>D254+F254</f>
        <v>0</v>
      </c>
      <c r="I254" s="16">
        <f>E254+G254</f>
        <v>0</v>
      </c>
      <c r="J254" s="16">
        <v>3.82</v>
      </c>
      <c r="K254" s="16">
        <f>C254*J254</f>
        <v>3.82</v>
      </c>
      <c r="L254" s="3"/>
      <c r="M254" s="3"/>
    </row>
    <row r="255" spans="1:13">
      <c r="A255" s="14" t="s">
        <v>244</v>
      </c>
      <c r="B255" s="14" t="s">
        <v>15</v>
      </c>
      <c r="C255" s="15"/>
      <c r="D255" s="15"/>
      <c r="E255" s="15"/>
      <c r="F255" s="15"/>
      <c r="G255" s="15"/>
      <c r="H255" s="15"/>
      <c r="I255" s="15"/>
      <c r="J255" s="15"/>
      <c r="K255" s="15"/>
      <c r="L255" s="3"/>
      <c r="M255" s="3"/>
    </row>
    <row r="256" spans="1:13">
      <c r="A256" s="7" t="s">
        <v>245</v>
      </c>
      <c r="B256" s="7" t="s">
        <v>80</v>
      </c>
      <c r="C256" s="16">
        <v>1</v>
      </c>
      <c r="D256" s="16"/>
      <c r="E256" s="16">
        <f>C256*D256</f>
        <v>0</v>
      </c>
      <c r="F256" s="16"/>
      <c r="G256" s="16">
        <f>C256*F256</f>
        <v>0</v>
      </c>
      <c r="H256" s="16">
        <f>D256+F256</f>
        <v>0</v>
      </c>
      <c r="I256" s="16">
        <f>E256+G256</f>
        <v>0</v>
      </c>
      <c r="J256" s="16">
        <v>0.93</v>
      </c>
      <c r="K256" s="16">
        <f>C256*J256</f>
        <v>0.93</v>
      </c>
      <c r="L256" s="3"/>
      <c r="M256" s="3"/>
    </row>
    <row r="257" spans="1:13">
      <c r="A257" s="14" t="s">
        <v>246</v>
      </c>
      <c r="B257" s="14" t="s">
        <v>15</v>
      </c>
      <c r="C257" s="15"/>
      <c r="D257" s="15"/>
      <c r="E257" s="15"/>
      <c r="F257" s="15"/>
      <c r="G257" s="15"/>
      <c r="H257" s="15"/>
      <c r="I257" s="15"/>
      <c r="J257" s="15"/>
      <c r="K257" s="15"/>
      <c r="L257" s="3"/>
      <c r="M257" s="3"/>
    </row>
    <row r="258" spans="1:13">
      <c r="A258" s="7" t="s">
        <v>247</v>
      </c>
      <c r="B258" s="7" t="s">
        <v>80</v>
      </c>
      <c r="C258" s="16">
        <v>2</v>
      </c>
      <c r="D258" s="16"/>
      <c r="E258" s="16">
        <f>C258*D258</f>
        <v>0</v>
      </c>
      <c r="F258" s="16"/>
      <c r="G258" s="16">
        <f>C258*F258</f>
        <v>0</v>
      </c>
      <c r="H258" s="16">
        <f>D258+F258</f>
        <v>0</v>
      </c>
      <c r="I258" s="16">
        <f>E258+G258</f>
        <v>0</v>
      </c>
      <c r="J258" s="16">
        <v>1.96</v>
      </c>
      <c r="K258" s="16">
        <f>C258*J258</f>
        <v>3.92</v>
      </c>
      <c r="L258" s="3"/>
      <c r="M258" s="3"/>
    </row>
    <row r="259" spans="1:13">
      <c r="A259" s="14" t="s">
        <v>248</v>
      </c>
      <c r="B259" s="14" t="s">
        <v>15</v>
      </c>
      <c r="C259" s="15"/>
      <c r="D259" s="15"/>
      <c r="E259" s="15"/>
      <c r="F259" s="15"/>
      <c r="G259" s="15"/>
      <c r="H259" s="15"/>
      <c r="I259" s="15"/>
      <c r="J259" s="15"/>
      <c r="K259" s="15"/>
      <c r="L259" s="3"/>
      <c r="M259" s="3"/>
    </row>
    <row r="260" spans="1:13">
      <c r="A260" s="7" t="s">
        <v>249</v>
      </c>
      <c r="B260" s="7" t="s">
        <v>80</v>
      </c>
      <c r="C260" s="16">
        <v>2</v>
      </c>
      <c r="D260" s="16"/>
      <c r="E260" s="16">
        <f>C260*D260</f>
        <v>0</v>
      </c>
      <c r="F260" s="16"/>
      <c r="G260" s="16">
        <f>C260*F260</f>
        <v>0</v>
      </c>
      <c r="H260" s="16">
        <f>D260+F260</f>
        <v>0</v>
      </c>
      <c r="I260" s="16">
        <f>E260+G260</f>
        <v>0</v>
      </c>
      <c r="J260" s="16">
        <v>0.16</v>
      </c>
      <c r="K260" s="16">
        <f>C260*J260</f>
        <v>0.32</v>
      </c>
      <c r="L260" s="3"/>
      <c r="M260" s="3"/>
    </row>
    <row r="261" spans="1:13">
      <c r="A261" s="14" t="s">
        <v>250</v>
      </c>
      <c r="B261" s="14" t="s">
        <v>15</v>
      </c>
      <c r="C261" s="15"/>
      <c r="D261" s="15"/>
      <c r="E261" s="15"/>
      <c r="F261" s="15"/>
      <c r="G261" s="15"/>
      <c r="H261" s="15"/>
      <c r="I261" s="15"/>
      <c r="J261" s="15"/>
      <c r="K261" s="15"/>
      <c r="L261" s="3"/>
      <c r="M261" s="3"/>
    </row>
    <row r="262" spans="1:13">
      <c r="A262" s="7" t="s">
        <v>251</v>
      </c>
      <c r="B262" s="7" t="s">
        <v>80</v>
      </c>
      <c r="C262" s="16">
        <v>3</v>
      </c>
      <c r="D262" s="16"/>
      <c r="E262" s="16">
        <f>C262*D262</f>
        <v>0</v>
      </c>
      <c r="F262" s="16"/>
      <c r="G262" s="16">
        <f>C262*F262</f>
        <v>0</v>
      </c>
      <c r="H262" s="16">
        <f>D262+F262</f>
        <v>0</v>
      </c>
      <c r="I262" s="16">
        <f>E262+G262</f>
        <v>0</v>
      </c>
      <c r="J262" s="16">
        <v>1.84</v>
      </c>
      <c r="K262" s="16">
        <f>C262*J262</f>
        <v>5.5200000000000005</v>
      </c>
      <c r="L262" s="3"/>
      <c r="M262" s="3"/>
    </row>
    <row r="263" spans="1:13">
      <c r="A263" s="14" t="s">
        <v>248</v>
      </c>
      <c r="B263" s="14" t="s">
        <v>15</v>
      </c>
      <c r="C263" s="15"/>
      <c r="D263" s="15"/>
      <c r="E263" s="15"/>
      <c r="F263" s="15"/>
      <c r="G263" s="15"/>
      <c r="H263" s="15"/>
      <c r="I263" s="15"/>
      <c r="J263" s="15"/>
      <c r="K263" s="15"/>
      <c r="L263" s="3"/>
      <c r="M263" s="3"/>
    </row>
    <row r="264" spans="1:13">
      <c r="A264" s="7" t="s">
        <v>252</v>
      </c>
      <c r="B264" s="7" t="s">
        <v>80</v>
      </c>
      <c r="C264" s="16">
        <v>3</v>
      </c>
      <c r="D264" s="16"/>
      <c r="E264" s="16">
        <f>C264*D264</f>
        <v>0</v>
      </c>
      <c r="F264" s="16"/>
      <c r="G264" s="16">
        <f>C264*F264</f>
        <v>0</v>
      </c>
      <c r="H264" s="16">
        <f>D264+F264</f>
        <v>0</v>
      </c>
      <c r="I264" s="16">
        <f>E264+G264</f>
        <v>0</v>
      </c>
      <c r="J264" s="16">
        <v>0.13</v>
      </c>
      <c r="K264" s="16">
        <f>C264*J264</f>
        <v>0.39</v>
      </c>
      <c r="L264" s="3"/>
      <c r="M264" s="3"/>
    </row>
    <row r="265" spans="1:13">
      <c r="A265" s="4" t="s">
        <v>253</v>
      </c>
      <c r="B265" s="4" t="s">
        <v>15</v>
      </c>
      <c r="C265" s="13"/>
      <c r="D265" s="13"/>
      <c r="E265" s="13">
        <f>SUM(E224:E264)</f>
        <v>0</v>
      </c>
      <c r="F265" s="13"/>
      <c r="G265" s="13">
        <f>SUM(G224:G264)</f>
        <v>0</v>
      </c>
      <c r="H265" s="13"/>
      <c r="I265" s="13">
        <f>SUM(I224:I264)</f>
        <v>0</v>
      </c>
      <c r="J265" s="13"/>
      <c r="K265" s="13">
        <f>SUM(K224:K264)</f>
        <v>205.42</v>
      </c>
      <c r="L265" s="3"/>
      <c r="M265" s="3"/>
    </row>
    <row r="266" spans="1:13">
      <c r="A266" s="7" t="s">
        <v>15</v>
      </c>
      <c r="B266" s="7" t="s">
        <v>15</v>
      </c>
      <c r="C266" s="16"/>
      <c r="D266" s="16"/>
      <c r="E266" s="16"/>
      <c r="F266" s="16"/>
      <c r="G266" s="16"/>
      <c r="H266" s="16">
        <f>D266+F266</f>
        <v>0</v>
      </c>
      <c r="I266" s="16">
        <f>E266+G266</f>
        <v>0</v>
      </c>
      <c r="J266" s="16"/>
      <c r="K266" s="16"/>
      <c r="L266" s="3"/>
      <c r="M266" s="3"/>
    </row>
    <row r="267" spans="1:13">
      <c r="A267" s="4" t="s">
        <v>254</v>
      </c>
      <c r="B267" s="4" t="s">
        <v>15</v>
      </c>
      <c r="C267" s="13"/>
      <c r="D267" s="13"/>
      <c r="E267" s="13"/>
      <c r="F267" s="13"/>
      <c r="G267" s="13"/>
      <c r="H267" s="13"/>
      <c r="I267" s="13"/>
      <c r="J267" s="13"/>
      <c r="K267" s="13"/>
      <c r="L267" s="3"/>
      <c r="M267" s="3"/>
    </row>
    <row r="268" spans="1:13">
      <c r="A268" s="14" t="s">
        <v>255</v>
      </c>
      <c r="B268" s="14" t="s">
        <v>15</v>
      </c>
      <c r="C268" s="15"/>
      <c r="D268" s="15"/>
      <c r="E268" s="15"/>
      <c r="F268" s="15"/>
      <c r="G268" s="15"/>
      <c r="H268" s="15"/>
      <c r="I268" s="15"/>
      <c r="J268" s="15"/>
      <c r="K268" s="15"/>
      <c r="L268" s="3"/>
      <c r="M268" s="3"/>
    </row>
    <row r="269" spans="1:13">
      <c r="A269" s="7" t="s">
        <v>256</v>
      </c>
      <c r="B269" s="7" t="s">
        <v>80</v>
      </c>
      <c r="C269" s="16">
        <v>10</v>
      </c>
      <c r="D269" s="16"/>
      <c r="E269" s="16">
        <f>C269*D269</f>
        <v>0</v>
      </c>
      <c r="F269" s="16"/>
      <c r="G269" s="16">
        <f>C269*F269</f>
        <v>0</v>
      </c>
      <c r="H269" s="16">
        <f>D269+F269</f>
        <v>0</v>
      </c>
      <c r="I269" s="16">
        <f>E269+G269</f>
        <v>0</v>
      </c>
      <c r="J269" s="16">
        <v>2</v>
      </c>
      <c r="K269" s="16">
        <f>C269*J269</f>
        <v>20</v>
      </c>
      <c r="L269" s="3"/>
      <c r="M269" s="3"/>
    </row>
    <row r="270" spans="1:13">
      <c r="A270" s="14" t="s">
        <v>257</v>
      </c>
      <c r="B270" s="14" t="s">
        <v>15</v>
      </c>
      <c r="C270" s="15"/>
      <c r="D270" s="15"/>
      <c r="E270" s="15"/>
      <c r="F270" s="15"/>
      <c r="G270" s="15"/>
      <c r="H270" s="15"/>
      <c r="I270" s="15"/>
      <c r="J270" s="15"/>
      <c r="K270" s="15"/>
      <c r="L270" s="3"/>
      <c r="M270" s="3"/>
    </row>
    <row r="271" spans="1:13">
      <c r="A271" s="14" t="s">
        <v>258</v>
      </c>
      <c r="B271" s="14" t="s">
        <v>15</v>
      </c>
      <c r="C271" s="15"/>
      <c r="D271" s="15"/>
      <c r="E271" s="15"/>
      <c r="F271" s="15"/>
      <c r="G271" s="15"/>
      <c r="H271" s="15"/>
      <c r="I271" s="15"/>
      <c r="J271" s="15"/>
      <c r="K271" s="15"/>
      <c r="L271" s="3"/>
      <c r="M271" s="3"/>
    </row>
    <row r="272" spans="1:13">
      <c r="A272" s="7" t="s">
        <v>153</v>
      </c>
      <c r="B272" s="7" t="s">
        <v>80</v>
      </c>
      <c r="C272" s="16">
        <v>8</v>
      </c>
      <c r="D272" s="16"/>
      <c r="E272" s="16"/>
      <c r="F272" s="16"/>
      <c r="G272" s="16"/>
      <c r="H272" s="16"/>
      <c r="I272" s="16"/>
      <c r="J272" s="16">
        <v>0.25</v>
      </c>
      <c r="K272" s="16">
        <v>2</v>
      </c>
      <c r="L272" s="3"/>
      <c r="M272" s="3"/>
    </row>
    <row r="273" spans="1:13">
      <c r="A273" s="7" t="s">
        <v>154</v>
      </c>
      <c r="B273" s="7" t="s">
        <v>80</v>
      </c>
      <c r="C273" s="16">
        <v>11</v>
      </c>
      <c r="D273" s="16"/>
      <c r="E273" s="16"/>
      <c r="F273" s="16"/>
      <c r="G273" s="16"/>
      <c r="H273" s="16"/>
      <c r="I273" s="16"/>
      <c r="J273" s="16">
        <v>0.25</v>
      </c>
      <c r="K273" s="16">
        <v>2.75</v>
      </c>
      <c r="L273" s="3"/>
      <c r="M273" s="3"/>
    </row>
    <row r="274" spans="1:13">
      <c r="A274" s="7" t="s">
        <v>259</v>
      </c>
      <c r="B274" s="7" t="s">
        <v>80</v>
      </c>
      <c r="C274" s="16">
        <v>3</v>
      </c>
      <c r="D274" s="16"/>
      <c r="E274" s="16"/>
      <c r="F274" s="16"/>
      <c r="G274" s="16"/>
      <c r="H274" s="16"/>
      <c r="I274" s="16"/>
      <c r="J274" s="16">
        <v>0.35</v>
      </c>
      <c r="K274" s="16">
        <v>1.05</v>
      </c>
      <c r="L274" s="3"/>
      <c r="M274" s="3"/>
    </row>
    <row r="275" spans="1:13">
      <c r="A275" s="14" t="s">
        <v>260</v>
      </c>
      <c r="B275" s="14" t="s">
        <v>15</v>
      </c>
      <c r="C275" s="15"/>
      <c r="D275" s="15"/>
      <c r="E275" s="15"/>
      <c r="F275" s="15"/>
      <c r="G275" s="15"/>
      <c r="H275" s="15"/>
      <c r="I275" s="15"/>
      <c r="J275" s="15"/>
      <c r="K275" s="15"/>
      <c r="L275" s="3"/>
      <c r="M275" s="3"/>
    </row>
    <row r="276" spans="1:13">
      <c r="A276" s="14" t="s">
        <v>261</v>
      </c>
      <c r="B276" s="14" t="s">
        <v>15</v>
      </c>
      <c r="C276" s="15"/>
      <c r="D276" s="15"/>
      <c r="E276" s="15"/>
      <c r="F276" s="15"/>
      <c r="G276" s="15"/>
      <c r="H276" s="15"/>
      <c r="I276" s="15"/>
      <c r="J276" s="15"/>
      <c r="K276" s="15"/>
      <c r="L276" s="3"/>
      <c r="M276" s="3"/>
    </row>
    <row r="277" spans="1:13">
      <c r="A277" s="7" t="s">
        <v>262</v>
      </c>
      <c r="B277" s="7" t="s">
        <v>80</v>
      </c>
      <c r="C277" s="16">
        <v>5</v>
      </c>
      <c r="D277" s="16"/>
      <c r="E277" s="16">
        <f>C277*D277</f>
        <v>0</v>
      </c>
      <c r="F277" s="16"/>
      <c r="G277" s="16">
        <f>C277*F277</f>
        <v>0</v>
      </c>
      <c r="H277" s="16">
        <f>D277+F277</f>
        <v>0</v>
      </c>
      <c r="I277" s="16">
        <f>E277+G277</f>
        <v>0</v>
      </c>
      <c r="J277" s="16">
        <v>0</v>
      </c>
      <c r="K277" s="16">
        <f>C277*J277</f>
        <v>0</v>
      </c>
      <c r="L277" s="3"/>
      <c r="M277" s="3"/>
    </row>
    <row r="278" spans="1:13">
      <c r="A278" s="4" t="s">
        <v>263</v>
      </c>
      <c r="B278" s="4" t="s">
        <v>15</v>
      </c>
      <c r="C278" s="13"/>
      <c r="D278" s="13"/>
      <c r="E278" s="13">
        <f>SUM(E268:E277)</f>
        <v>0</v>
      </c>
      <c r="F278" s="13"/>
      <c r="G278" s="13">
        <f>SUM(G268:G277)</f>
        <v>0</v>
      </c>
      <c r="H278" s="13"/>
      <c r="I278" s="13">
        <f>SUM(I268:I277)</f>
        <v>0</v>
      </c>
      <c r="J278" s="13"/>
      <c r="K278" s="13">
        <f>SUM(K268:K277)</f>
        <v>25.8</v>
      </c>
      <c r="L278" s="3"/>
      <c r="M278" s="3"/>
    </row>
    <row r="279" spans="1:13">
      <c r="A279" s="7" t="s">
        <v>15</v>
      </c>
      <c r="B279" s="7" t="s">
        <v>15</v>
      </c>
      <c r="C279" s="16"/>
      <c r="D279" s="16"/>
      <c r="E279" s="16"/>
      <c r="F279" s="16"/>
      <c r="G279" s="16"/>
      <c r="H279" s="16">
        <f>D279+F279</f>
        <v>0</v>
      </c>
      <c r="I279" s="16">
        <f>E279+G279</f>
        <v>0</v>
      </c>
      <c r="J279" s="16"/>
      <c r="K279" s="16"/>
      <c r="L279" s="3"/>
      <c r="M279" s="3"/>
    </row>
    <row r="280" spans="1:13">
      <c r="A280" s="4" t="s">
        <v>264</v>
      </c>
      <c r="B280" s="4" t="s">
        <v>15</v>
      </c>
      <c r="C280" s="13"/>
      <c r="D280" s="13"/>
      <c r="E280" s="13"/>
      <c r="F280" s="13"/>
      <c r="G280" s="13"/>
      <c r="H280" s="13"/>
      <c r="I280" s="13"/>
      <c r="J280" s="13"/>
      <c r="K280" s="13"/>
      <c r="L280" s="3"/>
      <c r="M280" s="3"/>
    </row>
    <row r="281" spans="1:13" ht="64.5">
      <c r="A281" s="17" t="s">
        <v>265</v>
      </c>
      <c r="B281" s="14" t="s">
        <v>15</v>
      </c>
      <c r="C281" s="15"/>
      <c r="D281" s="15"/>
      <c r="E281" s="15"/>
      <c r="F281" s="15"/>
      <c r="G281" s="15"/>
      <c r="H281" s="15"/>
      <c r="I281" s="15"/>
      <c r="J281" s="15"/>
      <c r="K281" s="15"/>
      <c r="L281" s="3"/>
      <c r="M281" s="3"/>
    </row>
    <row r="282" spans="1:13">
      <c r="A282" s="7" t="s">
        <v>266</v>
      </c>
      <c r="B282" s="7" t="s">
        <v>71</v>
      </c>
      <c r="C282" s="16">
        <v>1</v>
      </c>
      <c r="D282" s="16"/>
      <c r="E282" s="16">
        <f>C282*D282</f>
        <v>0</v>
      </c>
      <c r="F282" s="16"/>
      <c r="G282" s="16">
        <f>C282*F282</f>
        <v>0</v>
      </c>
      <c r="H282" s="16">
        <f t="shared" ref="H282:I286" si="17">D282+F282</f>
        <v>0</v>
      </c>
      <c r="I282" s="16">
        <f t="shared" si="17"/>
        <v>0</v>
      </c>
      <c r="J282" s="16">
        <v>0</v>
      </c>
      <c r="K282" s="16">
        <f>C282*J282</f>
        <v>0</v>
      </c>
      <c r="L282" s="3"/>
      <c r="M282" s="3"/>
    </row>
    <row r="283" spans="1:13">
      <c r="A283" s="7" t="s">
        <v>267</v>
      </c>
      <c r="B283" s="7" t="s">
        <v>71</v>
      </c>
      <c r="C283" s="16">
        <v>5</v>
      </c>
      <c r="D283" s="16"/>
      <c r="E283" s="16">
        <f>C283*D283</f>
        <v>0</v>
      </c>
      <c r="F283" s="16"/>
      <c r="G283" s="16">
        <f>C283*F283</f>
        <v>0</v>
      </c>
      <c r="H283" s="16">
        <f t="shared" si="17"/>
        <v>0</v>
      </c>
      <c r="I283" s="16">
        <f t="shared" si="17"/>
        <v>0</v>
      </c>
      <c r="J283" s="16">
        <v>0</v>
      </c>
      <c r="K283" s="16">
        <f>C283*J283</f>
        <v>0</v>
      </c>
      <c r="L283" s="3"/>
      <c r="M283" s="3"/>
    </row>
    <row r="284" spans="1:13">
      <c r="A284" s="7" t="s">
        <v>268</v>
      </c>
      <c r="B284" s="7" t="s">
        <v>71</v>
      </c>
      <c r="C284" s="16">
        <v>14</v>
      </c>
      <c r="D284" s="16"/>
      <c r="E284" s="16">
        <f>C284*D284</f>
        <v>0</v>
      </c>
      <c r="F284" s="16"/>
      <c r="G284" s="16">
        <f>C284*F284</f>
        <v>0</v>
      </c>
      <c r="H284" s="16">
        <f t="shared" si="17"/>
        <v>0</v>
      </c>
      <c r="I284" s="16">
        <f t="shared" si="17"/>
        <v>0</v>
      </c>
      <c r="J284" s="16">
        <v>0</v>
      </c>
      <c r="K284" s="16">
        <f>C284*J284</f>
        <v>0</v>
      </c>
      <c r="L284" s="3"/>
      <c r="M284" s="3"/>
    </row>
    <row r="285" spans="1:13">
      <c r="A285" s="7" t="s">
        <v>269</v>
      </c>
      <c r="B285" s="7" t="s">
        <v>71</v>
      </c>
      <c r="C285" s="16">
        <v>32</v>
      </c>
      <c r="D285" s="16"/>
      <c r="E285" s="16">
        <f>C285*D285</f>
        <v>0</v>
      </c>
      <c r="F285" s="16"/>
      <c r="G285" s="16">
        <f>C285*F285</f>
        <v>0</v>
      </c>
      <c r="H285" s="16">
        <f t="shared" si="17"/>
        <v>0</v>
      </c>
      <c r="I285" s="16">
        <f t="shared" si="17"/>
        <v>0</v>
      </c>
      <c r="J285" s="16">
        <v>0</v>
      </c>
      <c r="K285" s="16">
        <f>C285*J285</f>
        <v>0</v>
      </c>
      <c r="L285" s="3"/>
      <c r="M285" s="3"/>
    </row>
    <row r="286" spans="1:13">
      <c r="A286" s="7" t="s">
        <v>270</v>
      </c>
      <c r="B286" s="7" t="s">
        <v>71</v>
      </c>
      <c r="C286" s="16">
        <v>18</v>
      </c>
      <c r="D286" s="16"/>
      <c r="E286" s="16">
        <f>C286*D286</f>
        <v>0</v>
      </c>
      <c r="F286" s="16"/>
      <c r="G286" s="16">
        <f>C286*F286</f>
        <v>0</v>
      </c>
      <c r="H286" s="16">
        <f t="shared" si="17"/>
        <v>0</v>
      </c>
      <c r="I286" s="16">
        <f t="shared" si="17"/>
        <v>0</v>
      </c>
      <c r="J286" s="16">
        <v>0</v>
      </c>
      <c r="K286" s="16">
        <f>C286*J286</f>
        <v>0</v>
      </c>
      <c r="L286" s="3"/>
      <c r="M286" s="3"/>
    </row>
    <row r="287" spans="1:13" ht="64.5">
      <c r="A287" s="17" t="s">
        <v>271</v>
      </c>
      <c r="B287" s="14" t="s">
        <v>15</v>
      </c>
      <c r="C287" s="15"/>
      <c r="D287" s="15"/>
      <c r="E287" s="15"/>
      <c r="F287" s="15"/>
      <c r="G287" s="15"/>
      <c r="H287" s="15"/>
      <c r="I287" s="15"/>
      <c r="J287" s="15"/>
      <c r="K287" s="15"/>
      <c r="L287" s="3"/>
      <c r="M287" s="3"/>
    </row>
    <row r="288" spans="1:13">
      <c r="A288" s="7" t="s">
        <v>272</v>
      </c>
      <c r="B288" s="7" t="s">
        <v>71</v>
      </c>
      <c r="C288" s="16">
        <v>35</v>
      </c>
      <c r="D288" s="16"/>
      <c r="E288" s="16">
        <f>C288*D288</f>
        <v>0</v>
      </c>
      <c r="F288" s="16"/>
      <c r="G288" s="16">
        <f>C288*F288</f>
        <v>0</v>
      </c>
      <c r="H288" s="16">
        <f>D288+F288</f>
        <v>0</v>
      </c>
      <c r="I288" s="16">
        <f>E288+G288</f>
        <v>0</v>
      </c>
      <c r="J288" s="16">
        <v>0</v>
      </c>
      <c r="K288" s="16">
        <f>C288*J288</f>
        <v>0</v>
      </c>
      <c r="L288" s="3"/>
      <c r="M288" s="3"/>
    </row>
    <row r="289" spans="1:13">
      <c r="A289" s="7" t="s">
        <v>273</v>
      </c>
      <c r="B289" s="7" t="s">
        <v>71</v>
      </c>
      <c r="C289" s="16">
        <v>32</v>
      </c>
      <c r="D289" s="16"/>
      <c r="E289" s="16">
        <f>C289*D289</f>
        <v>0</v>
      </c>
      <c r="F289" s="16"/>
      <c r="G289" s="16">
        <f>C289*F289</f>
        <v>0</v>
      </c>
      <c r="H289" s="16">
        <f>D289+F289</f>
        <v>0</v>
      </c>
      <c r="I289" s="16">
        <f>E289+G289</f>
        <v>0</v>
      </c>
      <c r="J289" s="16">
        <v>0</v>
      </c>
      <c r="K289" s="16">
        <f>C289*J289</f>
        <v>0</v>
      </c>
      <c r="L289" s="3"/>
      <c r="M289" s="3"/>
    </row>
    <row r="290" spans="1:13">
      <c r="A290" s="14" t="s">
        <v>274</v>
      </c>
      <c r="B290" s="14" t="s">
        <v>15</v>
      </c>
      <c r="C290" s="15"/>
      <c r="D290" s="15"/>
      <c r="E290" s="15"/>
      <c r="F290" s="15"/>
      <c r="G290" s="15"/>
      <c r="H290" s="15"/>
      <c r="I290" s="15"/>
      <c r="J290" s="15"/>
      <c r="K290" s="15"/>
      <c r="L290" s="3"/>
      <c r="M290" s="3"/>
    </row>
    <row r="291" spans="1:13">
      <c r="A291" s="14" t="s">
        <v>275</v>
      </c>
      <c r="B291" s="14" t="s">
        <v>15</v>
      </c>
      <c r="C291" s="15"/>
      <c r="D291" s="15"/>
      <c r="E291" s="15"/>
      <c r="F291" s="15"/>
      <c r="G291" s="15"/>
      <c r="H291" s="15"/>
      <c r="I291" s="15"/>
      <c r="J291" s="15"/>
      <c r="K291" s="15"/>
      <c r="L291" s="3"/>
      <c r="M291" s="3"/>
    </row>
    <row r="292" spans="1:13">
      <c r="A292" s="7" t="s">
        <v>276</v>
      </c>
      <c r="B292" s="7" t="s">
        <v>71</v>
      </c>
      <c r="C292" s="16">
        <v>6</v>
      </c>
      <c r="D292" s="16"/>
      <c r="E292" s="16">
        <f>C292*D292</f>
        <v>0</v>
      </c>
      <c r="F292" s="16"/>
      <c r="G292" s="16">
        <f>C292*F292</f>
        <v>0</v>
      </c>
      <c r="H292" s="16">
        <f>D292+F292</f>
        <v>0</v>
      </c>
      <c r="I292" s="16">
        <f>E292+G292</f>
        <v>0</v>
      </c>
      <c r="J292" s="16">
        <v>0</v>
      </c>
      <c r="K292" s="16">
        <f>C292*J292</f>
        <v>0</v>
      </c>
      <c r="L292" s="3"/>
      <c r="M292" s="3"/>
    </row>
    <row r="293" spans="1:13">
      <c r="A293" s="7" t="s">
        <v>277</v>
      </c>
      <c r="B293" s="7" t="s">
        <v>71</v>
      </c>
      <c r="C293" s="16">
        <v>64</v>
      </c>
      <c r="D293" s="16"/>
      <c r="E293" s="16">
        <f>C293*D293</f>
        <v>0</v>
      </c>
      <c r="F293" s="16"/>
      <c r="G293" s="16">
        <f>C293*F293</f>
        <v>0</v>
      </c>
      <c r="H293" s="16">
        <f>D293+F293</f>
        <v>0</v>
      </c>
      <c r="I293" s="16">
        <f>E293+G293</f>
        <v>0</v>
      </c>
      <c r="J293" s="16">
        <v>0</v>
      </c>
      <c r="K293" s="16">
        <f>C293*J293</f>
        <v>0</v>
      </c>
      <c r="L293" s="3"/>
      <c r="M293" s="3"/>
    </row>
    <row r="294" spans="1:13" ht="26.25">
      <c r="A294" s="17" t="s">
        <v>278</v>
      </c>
      <c r="B294" s="14" t="s">
        <v>15</v>
      </c>
      <c r="C294" s="15"/>
      <c r="D294" s="15"/>
      <c r="E294" s="15"/>
      <c r="F294" s="15"/>
      <c r="G294" s="15"/>
      <c r="H294" s="15"/>
      <c r="I294" s="15"/>
      <c r="J294" s="15"/>
      <c r="K294" s="15"/>
      <c r="L294" s="3"/>
      <c r="M294" s="3"/>
    </row>
    <row r="295" spans="1:13">
      <c r="A295" s="7" t="s">
        <v>279</v>
      </c>
      <c r="B295" s="7" t="s">
        <v>280</v>
      </c>
      <c r="C295" s="16">
        <v>10</v>
      </c>
      <c r="D295" s="16"/>
      <c r="E295" s="16">
        <f>C295*D295</f>
        <v>0</v>
      </c>
      <c r="F295" s="16"/>
      <c r="G295" s="16">
        <f>C295*F295</f>
        <v>0</v>
      </c>
      <c r="H295" s="16">
        <f>D295+F295</f>
        <v>0</v>
      </c>
      <c r="I295" s="16">
        <f>E295+G295</f>
        <v>0</v>
      </c>
      <c r="J295" s="16">
        <v>0</v>
      </c>
      <c r="K295" s="16">
        <f>C295*J295</f>
        <v>0</v>
      </c>
      <c r="L295" s="3"/>
      <c r="M295" s="3"/>
    </row>
    <row r="296" spans="1:13">
      <c r="A296" s="14" t="s">
        <v>281</v>
      </c>
      <c r="B296" s="14" t="s">
        <v>15</v>
      </c>
      <c r="C296" s="15"/>
      <c r="D296" s="15"/>
      <c r="E296" s="15"/>
      <c r="F296" s="15"/>
      <c r="G296" s="15"/>
      <c r="H296" s="15"/>
      <c r="I296" s="15"/>
      <c r="J296" s="15"/>
      <c r="K296" s="15"/>
      <c r="L296" s="3"/>
      <c r="M296" s="3"/>
    </row>
    <row r="297" spans="1:13">
      <c r="A297" s="14" t="s">
        <v>282</v>
      </c>
      <c r="B297" s="14" t="s">
        <v>15</v>
      </c>
      <c r="C297" s="15"/>
      <c r="D297" s="15"/>
      <c r="E297" s="15"/>
      <c r="F297" s="15"/>
      <c r="G297" s="15"/>
      <c r="H297" s="15"/>
      <c r="I297" s="15"/>
      <c r="J297" s="15"/>
      <c r="K297" s="15"/>
      <c r="L297" s="3"/>
      <c r="M297" s="3"/>
    </row>
    <row r="298" spans="1:13">
      <c r="A298" s="14" t="s">
        <v>283</v>
      </c>
      <c r="B298" s="14" t="s">
        <v>15</v>
      </c>
      <c r="C298" s="15"/>
      <c r="D298" s="15"/>
      <c r="E298" s="15"/>
      <c r="F298" s="15"/>
      <c r="G298" s="15"/>
      <c r="H298" s="15"/>
      <c r="I298" s="15"/>
      <c r="J298" s="15"/>
      <c r="K298" s="15"/>
      <c r="L298" s="3"/>
      <c r="M298" s="3"/>
    </row>
    <row r="299" spans="1:13">
      <c r="A299" s="7" t="s">
        <v>284</v>
      </c>
      <c r="B299" s="7" t="s">
        <v>280</v>
      </c>
      <c r="C299" s="16">
        <v>10</v>
      </c>
      <c r="D299" s="16"/>
      <c r="E299" s="16">
        <f>C299*D299</f>
        <v>0</v>
      </c>
      <c r="F299" s="16"/>
      <c r="G299" s="16">
        <f>C299*F299</f>
        <v>0</v>
      </c>
      <c r="H299" s="16">
        <f>D299+F299</f>
        <v>0</v>
      </c>
      <c r="I299" s="16">
        <f>E299+G299</f>
        <v>0</v>
      </c>
      <c r="J299" s="16">
        <v>0</v>
      </c>
      <c r="K299" s="16">
        <f>C299*J299</f>
        <v>0</v>
      </c>
      <c r="L299" s="3"/>
      <c r="M299" s="3"/>
    </row>
    <row r="300" spans="1:13" ht="39">
      <c r="A300" s="17" t="s">
        <v>285</v>
      </c>
      <c r="B300" s="14" t="s">
        <v>15</v>
      </c>
      <c r="C300" s="15"/>
      <c r="D300" s="15"/>
      <c r="E300" s="15"/>
      <c r="F300" s="15"/>
      <c r="G300" s="15"/>
      <c r="H300" s="15"/>
      <c r="I300" s="15"/>
      <c r="J300" s="15"/>
      <c r="K300" s="15"/>
      <c r="L300" s="3"/>
      <c r="M300" s="3"/>
    </row>
    <row r="301" spans="1:13">
      <c r="A301" s="7" t="s">
        <v>286</v>
      </c>
      <c r="B301" s="7" t="s">
        <v>71</v>
      </c>
      <c r="C301" s="16">
        <v>50</v>
      </c>
      <c r="D301" s="16"/>
      <c r="E301" s="16">
        <f>C301*D301</f>
        <v>0</v>
      </c>
      <c r="F301" s="16"/>
      <c r="G301" s="16">
        <f>C301*F301</f>
        <v>0</v>
      </c>
      <c r="H301" s="16">
        <f>D301+F301</f>
        <v>0</v>
      </c>
      <c r="I301" s="16">
        <f>E301+G301</f>
        <v>0</v>
      </c>
      <c r="J301" s="16">
        <v>1</v>
      </c>
      <c r="K301" s="16">
        <f>C301*J301</f>
        <v>50</v>
      </c>
      <c r="L301" s="3"/>
      <c r="M301" s="3"/>
    </row>
    <row r="302" spans="1:13">
      <c r="A302" s="14" t="s">
        <v>281</v>
      </c>
      <c r="B302" s="14" t="s">
        <v>15</v>
      </c>
      <c r="C302" s="15"/>
      <c r="D302" s="15"/>
      <c r="E302" s="15"/>
      <c r="F302" s="15"/>
      <c r="G302" s="15"/>
      <c r="H302" s="15"/>
      <c r="I302" s="15"/>
      <c r="J302" s="15"/>
      <c r="K302" s="15"/>
      <c r="L302" s="3"/>
      <c r="M302" s="3"/>
    </row>
    <row r="303" spans="1:13">
      <c r="A303" s="14" t="s">
        <v>282</v>
      </c>
      <c r="B303" s="14" t="s">
        <v>15</v>
      </c>
      <c r="C303" s="15"/>
      <c r="D303" s="15"/>
      <c r="E303" s="15"/>
      <c r="F303" s="15"/>
      <c r="G303" s="15"/>
      <c r="H303" s="15"/>
      <c r="I303" s="15"/>
      <c r="J303" s="15"/>
      <c r="K303" s="15"/>
      <c r="L303" s="3"/>
      <c r="M303" s="3"/>
    </row>
    <row r="304" spans="1:13">
      <c r="A304" s="14" t="s">
        <v>283</v>
      </c>
      <c r="B304" s="14" t="s">
        <v>15</v>
      </c>
      <c r="C304" s="15"/>
      <c r="D304" s="15"/>
      <c r="E304" s="15"/>
      <c r="F304" s="15"/>
      <c r="G304" s="15"/>
      <c r="H304" s="15"/>
      <c r="I304" s="15"/>
      <c r="J304" s="15"/>
      <c r="K304" s="15"/>
      <c r="L304" s="3"/>
      <c r="M304" s="3"/>
    </row>
    <row r="305" spans="1:13">
      <c r="A305" s="7" t="s">
        <v>284</v>
      </c>
      <c r="B305" s="7" t="s">
        <v>280</v>
      </c>
      <c r="C305" s="16">
        <v>28</v>
      </c>
      <c r="D305" s="16"/>
      <c r="E305" s="16">
        <f>C305*D305</f>
        <v>0</v>
      </c>
      <c r="F305" s="16"/>
      <c r="G305" s="16">
        <f>C305*F305</f>
        <v>0</v>
      </c>
      <c r="H305" s="16">
        <f>D305+F305</f>
        <v>0</v>
      </c>
      <c r="I305" s="16">
        <f>E305+G305</f>
        <v>0</v>
      </c>
      <c r="J305" s="16">
        <v>0.1</v>
      </c>
      <c r="K305" s="16">
        <f>C305*J305</f>
        <v>2.8000000000000003</v>
      </c>
      <c r="L305" s="3"/>
      <c r="M305" s="3"/>
    </row>
    <row r="306" spans="1:13">
      <c r="A306" s="14" t="s">
        <v>287</v>
      </c>
      <c r="B306" s="14" t="s">
        <v>15</v>
      </c>
      <c r="C306" s="15"/>
      <c r="D306" s="15"/>
      <c r="E306" s="15"/>
      <c r="F306" s="15"/>
      <c r="G306" s="15"/>
      <c r="H306" s="15"/>
      <c r="I306" s="15"/>
      <c r="J306" s="15"/>
      <c r="K306" s="15"/>
      <c r="L306" s="3"/>
      <c r="M306" s="3"/>
    </row>
    <row r="307" spans="1:13">
      <c r="A307" s="7" t="s">
        <v>288</v>
      </c>
      <c r="B307" s="7" t="s">
        <v>280</v>
      </c>
      <c r="C307" s="16">
        <v>34</v>
      </c>
      <c r="D307" s="16"/>
      <c r="E307" s="16">
        <f>C307*D307</f>
        <v>0</v>
      </c>
      <c r="F307" s="16"/>
      <c r="G307" s="16">
        <f>C307*F307</f>
        <v>0</v>
      </c>
      <c r="H307" s="16">
        <f>D307+F307</f>
        <v>0</v>
      </c>
      <c r="I307" s="16">
        <f>E307+G307</f>
        <v>0</v>
      </c>
      <c r="J307" s="16">
        <v>5.6</v>
      </c>
      <c r="K307" s="16">
        <f>C307*J307</f>
        <v>190.39999999999998</v>
      </c>
      <c r="L307" s="3"/>
      <c r="M307" s="3"/>
    </row>
    <row r="308" spans="1:13">
      <c r="A308" s="14" t="s">
        <v>289</v>
      </c>
      <c r="B308" s="14" t="s">
        <v>15</v>
      </c>
      <c r="C308" s="15"/>
      <c r="D308" s="15"/>
      <c r="E308" s="15"/>
      <c r="F308" s="15"/>
      <c r="G308" s="15"/>
      <c r="H308" s="15"/>
      <c r="I308" s="15"/>
      <c r="J308" s="15"/>
      <c r="K308" s="15"/>
      <c r="L308" s="3"/>
      <c r="M308" s="3"/>
    </row>
    <row r="309" spans="1:13">
      <c r="A309" s="14" t="s">
        <v>290</v>
      </c>
      <c r="B309" s="14" t="s">
        <v>15</v>
      </c>
      <c r="C309" s="15"/>
      <c r="D309" s="15"/>
      <c r="E309" s="15"/>
      <c r="F309" s="15"/>
      <c r="G309" s="15"/>
      <c r="H309" s="15"/>
      <c r="I309" s="15"/>
      <c r="J309" s="15"/>
      <c r="K309" s="15"/>
      <c r="L309" s="3"/>
      <c r="M309" s="3"/>
    </row>
    <row r="310" spans="1:13">
      <c r="A310" s="14" t="s">
        <v>291</v>
      </c>
      <c r="B310" s="14" t="s">
        <v>15</v>
      </c>
      <c r="C310" s="15"/>
      <c r="D310" s="15"/>
      <c r="E310" s="15"/>
      <c r="F310" s="15"/>
      <c r="G310" s="15"/>
      <c r="H310" s="15"/>
      <c r="I310" s="15"/>
      <c r="J310" s="15"/>
      <c r="K310" s="15"/>
      <c r="L310" s="3"/>
      <c r="M310" s="3"/>
    </row>
    <row r="311" spans="1:13">
      <c r="A311" s="7" t="s">
        <v>292</v>
      </c>
      <c r="B311" s="7" t="s">
        <v>280</v>
      </c>
      <c r="C311" s="16">
        <v>29</v>
      </c>
      <c r="D311" s="16"/>
      <c r="E311" s="16">
        <f>C311*D311</f>
        <v>0</v>
      </c>
      <c r="F311" s="16"/>
      <c r="G311" s="16">
        <f>C311*F311</f>
        <v>0</v>
      </c>
      <c r="H311" s="16">
        <f>D311+F311</f>
        <v>0</v>
      </c>
      <c r="I311" s="16">
        <f>E311+G311</f>
        <v>0</v>
      </c>
      <c r="J311" s="16">
        <v>7.0000000000000007E-2</v>
      </c>
      <c r="K311" s="16">
        <f>C311*J311</f>
        <v>2.0300000000000002</v>
      </c>
      <c r="L311" s="3"/>
      <c r="M311" s="3"/>
    </row>
    <row r="312" spans="1:13">
      <c r="A312" s="7" t="s">
        <v>293</v>
      </c>
      <c r="B312" s="7" t="s">
        <v>280</v>
      </c>
      <c r="C312" s="16">
        <v>5</v>
      </c>
      <c r="D312" s="16"/>
      <c r="E312" s="16">
        <f>C312*D312</f>
        <v>0</v>
      </c>
      <c r="F312" s="16"/>
      <c r="G312" s="16">
        <f>C312*F312</f>
        <v>0</v>
      </c>
      <c r="H312" s="16">
        <f>D312+F312</f>
        <v>0</v>
      </c>
      <c r="I312" s="16">
        <f>E312+G312</f>
        <v>0</v>
      </c>
      <c r="J312" s="16">
        <v>0.2</v>
      </c>
      <c r="K312" s="16">
        <f>C312*J312</f>
        <v>1</v>
      </c>
      <c r="L312" s="3"/>
      <c r="M312" s="3"/>
    </row>
    <row r="313" spans="1:13" ht="26.25">
      <c r="A313" s="17" t="s">
        <v>294</v>
      </c>
      <c r="B313" s="14" t="s">
        <v>15</v>
      </c>
      <c r="C313" s="15"/>
      <c r="D313" s="15"/>
      <c r="E313" s="15"/>
      <c r="F313" s="15"/>
      <c r="G313" s="15"/>
      <c r="H313" s="15"/>
      <c r="I313" s="15"/>
      <c r="J313" s="15"/>
      <c r="K313" s="15"/>
      <c r="L313" s="3"/>
      <c r="M313" s="3"/>
    </row>
    <row r="314" spans="1:13">
      <c r="A314" s="7" t="s">
        <v>295</v>
      </c>
      <c r="B314" s="7" t="s">
        <v>97</v>
      </c>
      <c r="C314" s="16">
        <v>0.25</v>
      </c>
      <c r="D314" s="16"/>
      <c r="E314" s="16">
        <f>C314*D314</f>
        <v>0</v>
      </c>
      <c r="F314" s="16"/>
      <c r="G314" s="16">
        <f>C314*F314</f>
        <v>0</v>
      </c>
      <c r="H314" s="16">
        <f>D314+F314</f>
        <v>0</v>
      </c>
      <c r="I314" s="16">
        <f>E314+G314</f>
        <v>0</v>
      </c>
      <c r="J314" s="16">
        <v>0</v>
      </c>
      <c r="K314" s="16">
        <f>C314*J314</f>
        <v>0</v>
      </c>
      <c r="L314" s="3"/>
      <c r="M314" s="3"/>
    </row>
    <row r="315" spans="1:13">
      <c r="A315" s="7" t="s">
        <v>96</v>
      </c>
      <c r="B315" s="7" t="s">
        <v>97</v>
      </c>
      <c r="C315" s="16">
        <v>0.25</v>
      </c>
      <c r="D315" s="16"/>
      <c r="E315" s="16">
        <f>C315*D315</f>
        <v>0</v>
      </c>
      <c r="F315" s="16"/>
      <c r="G315" s="16">
        <f>C315*F315</f>
        <v>0</v>
      </c>
      <c r="H315" s="16">
        <f>D315+F315</f>
        <v>0</v>
      </c>
      <c r="I315" s="16">
        <f>E315+G315</f>
        <v>0</v>
      </c>
      <c r="J315" s="16">
        <v>0</v>
      </c>
      <c r="K315" s="16">
        <f>C315*J315</f>
        <v>0</v>
      </c>
      <c r="L315" s="3"/>
      <c r="M315" s="3"/>
    </row>
    <row r="316" spans="1:13">
      <c r="A316" s="14" t="s">
        <v>98</v>
      </c>
      <c r="B316" s="14" t="s">
        <v>15</v>
      </c>
      <c r="C316" s="15"/>
      <c r="D316" s="15"/>
      <c r="E316" s="15"/>
      <c r="F316" s="15"/>
      <c r="G316" s="15"/>
      <c r="H316" s="15"/>
      <c r="I316" s="15"/>
      <c r="J316" s="15"/>
      <c r="K316" s="15"/>
      <c r="L316" s="3"/>
      <c r="M316" s="3"/>
    </row>
    <row r="317" spans="1:13">
      <c r="A317" s="14" t="s">
        <v>99</v>
      </c>
      <c r="B317" s="14" t="s">
        <v>15</v>
      </c>
      <c r="C317" s="15"/>
      <c r="D317" s="15"/>
      <c r="E317" s="15"/>
      <c r="F317" s="15"/>
      <c r="G317" s="15"/>
      <c r="H317" s="15"/>
      <c r="I317" s="15"/>
      <c r="J317" s="15"/>
      <c r="K317" s="15"/>
      <c r="L317" s="3"/>
      <c r="M317" s="3"/>
    </row>
    <row r="318" spans="1:13">
      <c r="A318" s="14" t="s">
        <v>100</v>
      </c>
      <c r="B318" s="14" t="s">
        <v>15</v>
      </c>
      <c r="C318" s="15"/>
      <c r="D318" s="15"/>
      <c r="E318" s="15"/>
      <c r="F318" s="15"/>
      <c r="G318" s="15"/>
      <c r="H318" s="15"/>
      <c r="I318" s="15"/>
      <c r="J318" s="15"/>
      <c r="K318" s="15"/>
      <c r="L318" s="3"/>
      <c r="M318" s="3"/>
    </row>
    <row r="319" spans="1:13">
      <c r="A319" s="14" t="s">
        <v>101</v>
      </c>
      <c r="B319" s="14" t="s">
        <v>15</v>
      </c>
      <c r="C319" s="15"/>
      <c r="D319" s="15"/>
      <c r="E319" s="15"/>
      <c r="F319" s="15"/>
      <c r="G319" s="15"/>
      <c r="H319" s="15"/>
      <c r="I319" s="15"/>
      <c r="J319" s="15"/>
      <c r="K319" s="15"/>
      <c r="L319" s="3"/>
      <c r="M319" s="3"/>
    </row>
    <row r="320" spans="1:13">
      <c r="A320" s="7" t="s">
        <v>102</v>
      </c>
      <c r="B320" s="7" t="s">
        <v>97</v>
      </c>
      <c r="C320" s="16">
        <v>0.25</v>
      </c>
      <c r="D320" s="16"/>
      <c r="E320" s="16">
        <f>C320*D320</f>
        <v>0</v>
      </c>
      <c r="F320" s="16"/>
      <c r="G320" s="16">
        <f>C320*F320</f>
        <v>0</v>
      </c>
      <c r="H320" s="16">
        <f>D320+F320</f>
        <v>0</v>
      </c>
      <c r="I320" s="16">
        <f>E320+G320</f>
        <v>0</v>
      </c>
      <c r="J320" s="16">
        <v>0</v>
      </c>
      <c r="K320" s="16">
        <f>C320*J320</f>
        <v>0</v>
      </c>
      <c r="L320" s="3"/>
      <c r="M320" s="3"/>
    </row>
    <row r="321" spans="1:13">
      <c r="A321" s="14" t="s">
        <v>103</v>
      </c>
      <c r="B321" s="14" t="s">
        <v>15</v>
      </c>
      <c r="C321" s="15"/>
      <c r="D321" s="15"/>
      <c r="E321" s="15"/>
      <c r="F321" s="15"/>
      <c r="G321" s="15"/>
      <c r="H321" s="15"/>
      <c r="I321" s="15"/>
      <c r="J321" s="15"/>
      <c r="K321" s="15"/>
      <c r="L321" s="3"/>
      <c r="M321" s="3"/>
    </row>
    <row r="322" spans="1:13">
      <c r="A322" s="14" t="s">
        <v>104</v>
      </c>
      <c r="B322" s="14" t="s">
        <v>15</v>
      </c>
      <c r="C322" s="15"/>
      <c r="D322" s="15"/>
      <c r="E322" s="15"/>
      <c r="F322" s="15"/>
      <c r="G322" s="15"/>
      <c r="H322" s="15"/>
      <c r="I322" s="15"/>
      <c r="J322" s="15"/>
      <c r="K322" s="15"/>
      <c r="L322" s="3"/>
      <c r="M322" s="3"/>
    </row>
    <row r="323" spans="1:13">
      <c r="A323" s="7" t="s">
        <v>105</v>
      </c>
      <c r="B323" s="7" t="s">
        <v>97</v>
      </c>
      <c r="C323" s="16">
        <v>0.25</v>
      </c>
      <c r="D323" s="16"/>
      <c r="E323" s="16">
        <f>C323*D323</f>
        <v>0</v>
      </c>
      <c r="F323" s="16"/>
      <c r="G323" s="16">
        <f>C323*F323</f>
        <v>0</v>
      </c>
      <c r="H323" s="16">
        <f>D323+F323</f>
        <v>0</v>
      </c>
      <c r="I323" s="16">
        <f>E323+G323</f>
        <v>0</v>
      </c>
      <c r="J323" s="16">
        <v>0</v>
      </c>
      <c r="K323" s="16">
        <f>C323*J323</f>
        <v>0</v>
      </c>
      <c r="L323" s="3"/>
      <c r="M323" s="3"/>
    </row>
    <row r="324" spans="1:13">
      <c r="A324" s="4" t="s">
        <v>296</v>
      </c>
      <c r="B324" s="4" t="s">
        <v>15</v>
      </c>
      <c r="C324" s="13"/>
      <c r="D324" s="13"/>
      <c r="E324" s="13">
        <f>SUM(E281:E323)</f>
        <v>0</v>
      </c>
      <c r="F324" s="13"/>
      <c r="G324" s="13">
        <f>SUM(G281:G323)</f>
        <v>0</v>
      </c>
      <c r="H324" s="13"/>
      <c r="I324" s="13">
        <f>SUM(I281:I323)</f>
        <v>0</v>
      </c>
      <c r="J324" s="13"/>
      <c r="K324" s="13">
        <f>SUM(K281:K323)</f>
        <v>246.23</v>
      </c>
      <c r="L324" s="3"/>
      <c r="M324" s="3"/>
    </row>
    <row r="325" spans="1:13">
      <c r="A325" s="7" t="s">
        <v>15</v>
      </c>
      <c r="B325" s="7" t="s">
        <v>15</v>
      </c>
      <c r="C325" s="16"/>
      <c r="D325" s="16"/>
      <c r="E325" s="16"/>
      <c r="F325" s="16"/>
      <c r="G325" s="16"/>
      <c r="H325" s="16">
        <f>D325+F325</f>
        <v>0</v>
      </c>
      <c r="I325" s="16">
        <f>E325+G325</f>
        <v>0</v>
      </c>
      <c r="J325" s="16"/>
      <c r="K325" s="16"/>
      <c r="L325" s="3"/>
      <c r="M325" s="3"/>
    </row>
    <row r="326" spans="1:13">
      <c r="A326" s="4" t="s">
        <v>297</v>
      </c>
      <c r="B326" s="4" t="s">
        <v>15</v>
      </c>
      <c r="C326" s="13"/>
      <c r="D326" s="13"/>
      <c r="E326" s="13"/>
      <c r="F326" s="13"/>
      <c r="G326" s="13"/>
      <c r="H326" s="13"/>
      <c r="I326" s="13"/>
      <c r="J326" s="13"/>
      <c r="K326" s="13"/>
      <c r="L326" s="3"/>
      <c r="M326" s="3"/>
    </row>
    <row r="327" spans="1:13" ht="26.25">
      <c r="A327" s="17" t="s">
        <v>298</v>
      </c>
      <c r="B327" s="14" t="s">
        <v>15</v>
      </c>
      <c r="C327" s="15"/>
      <c r="D327" s="15"/>
      <c r="E327" s="15"/>
      <c r="F327" s="15"/>
      <c r="G327" s="15"/>
      <c r="H327" s="15"/>
      <c r="I327" s="15"/>
      <c r="J327" s="15"/>
      <c r="K327" s="15"/>
      <c r="L327" s="3"/>
      <c r="M327" s="3"/>
    </row>
    <row r="328" spans="1:13">
      <c r="A328" s="7" t="s">
        <v>299</v>
      </c>
      <c r="B328" s="7" t="s">
        <v>300</v>
      </c>
      <c r="C328" s="16">
        <v>50</v>
      </c>
      <c r="D328" s="16"/>
      <c r="E328" s="16">
        <f>C328*D328</f>
        <v>0</v>
      </c>
      <c r="F328" s="16"/>
      <c r="G328" s="16">
        <f>C328*F328</f>
        <v>0</v>
      </c>
      <c r="H328" s="16">
        <f>D328+F328</f>
        <v>0</v>
      </c>
      <c r="I328" s="16">
        <f>E328+G328</f>
        <v>0</v>
      </c>
      <c r="J328" s="16">
        <v>0</v>
      </c>
      <c r="K328" s="16">
        <f>C328*J328</f>
        <v>0</v>
      </c>
      <c r="L328" s="3"/>
      <c r="M328" s="3"/>
    </row>
    <row r="329" spans="1:13">
      <c r="A329" s="4" t="s">
        <v>301</v>
      </c>
      <c r="B329" s="4" t="s">
        <v>15</v>
      </c>
      <c r="C329" s="13"/>
      <c r="D329" s="13"/>
      <c r="E329" s="13">
        <f>SUM(E327:E328)</f>
        <v>0</v>
      </c>
      <c r="F329" s="13"/>
      <c r="G329" s="13">
        <f>SUM(G327:G328)</f>
        <v>0</v>
      </c>
      <c r="H329" s="13"/>
      <c r="I329" s="13">
        <f>SUM(I327:I328)</f>
        <v>0</v>
      </c>
      <c r="J329" s="13"/>
      <c r="K329" s="13">
        <f>SUM(K327:K328)</f>
        <v>0</v>
      </c>
      <c r="L329" s="3"/>
      <c r="M329" s="3"/>
    </row>
    <row r="330" spans="1:13">
      <c r="A330" s="7" t="s">
        <v>15</v>
      </c>
      <c r="B330" s="7" t="s">
        <v>15</v>
      </c>
      <c r="C330" s="16"/>
      <c r="D330" s="16"/>
      <c r="E330" s="16"/>
      <c r="F330" s="16"/>
      <c r="G330" s="16"/>
      <c r="H330" s="16">
        <f>D330+F330</f>
        <v>0</v>
      </c>
      <c r="I330" s="16">
        <f>E330+G330</f>
        <v>0</v>
      </c>
      <c r="J330" s="16"/>
      <c r="K330" s="16"/>
      <c r="L330" s="3"/>
      <c r="M330" s="3"/>
    </row>
    <row r="331" spans="1:13">
      <c r="A331" s="4" t="s">
        <v>302</v>
      </c>
      <c r="B331" s="4" t="s">
        <v>15</v>
      </c>
      <c r="C331" s="13"/>
      <c r="D331" s="13"/>
      <c r="E331" s="13"/>
      <c r="F331" s="13"/>
      <c r="G331" s="13"/>
      <c r="H331" s="13"/>
      <c r="I331" s="13"/>
      <c r="J331" s="13"/>
      <c r="K331" s="13"/>
      <c r="L331" s="3"/>
      <c r="M331" s="3"/>
    </row>
    <row r="332" spans="1:13">
      <c r="A332" s="14" t="s">
        <v>303</v>
      </c>
      <c r="B332" s="14" t="s">
        <v>15</v>
      </c>
      <c r="C332" s="15"/>
      <c r="D332" s="15"/>
      <c r="E332" s="15"/>
      <c r="F332" s="15"/>
      <c r="G332" s="15"/>
      <c r="H332" s="15"/>
      <c r="I332" s="15"/>
      <c r="J332" s="15"/>
      <c r="K332" s="15"/>
      <c r="L332" s="3"/>
      <c r="M332" s="3"/>
    </row>
    <row r="333" spans="1:13">
      <c r="A333" s="7" t="s">
        <v>304</v>
      </c>
      <c r="B333" s="7" t="s">
        <v>305</v>
      </c>
      <c r="C333" s="16">
        <v>5</v>
      </c>
      <c r="D333" s="16"/>
      <c r="E333" s="16">
        <f>C333*D333</f>
        <v>0</v>
      </c>
      <c r="F333" s="16"/>
      <c r="G333" s="16">
        <f>C333*F333</f>
        <v>0</v>
      </c>
      <c r="H333" s="16">
        <f>D333+F333</f>
        <v>0</v>
      </c>
      <c r="I333" s="16">
        <f>E333+G333</f>
        <v>0</v>
      </c>
      <c r="J333" s="16">
        <v>0</v>
      </c>
      <c r="K333" s="16">
        <f>C333*J333</f>
        <v>0</v>
      </c>
      <c r="L333" s="3"/>
      <c r="M333" s="3"/>
    </row>
    <row r="334" spans="1:13">
      <c r="A334" s="14" t="s">
        <v>306</v>
      </c>
      <c r="B334" s="14" t="s">
        <v>15</v>
      </c>
      <c r="C334" s="15"/>
      <c r="D334" s="15"/>
      <c r="E334" s="15"/>
      <c r="F334" s="15"/>
      <c r="G334" s="15"/>
      <c r="H334" s="15"/>
      <c r="I334" s="15"/>
      <c r="J334" s="15"/>
      <c r="K334" s="15"/>
      <c r="L334" s="3"/>
      <c r="M334" s="3"/>
    </row>
    <row r="335" spans="1:13">
      <c r="A335" s="7" t="s">
        <v>307</v>
      </c>
      <c r="B335" s="7" t="s">
        <v>280</v>
      </c>
      <c r="C335" s="16">
        <v>206</v>
      </c>
      <c r="D335" s="16"/>
      <c r="E335" s="16">
        <f>C335*D335</f>
        <v>0</v>
      </c>
      <c r="F335" s="16"/>
      <c r="G335" s="16">
        <f>C335*F335</f>
        <v>0</v>
      </c>
      <c r="H335" s="16">
        <f>D335+F335</f>
        <v>0</v>
      </c>
      <c r="I335" s="16">
        <f>E335+G335</f>
        <v>0</v>
      </c>
      <c r="J335" s="16">
        <v>1</v>
      </c>
      <c r="K335" s="16">
        <f>C335*J335</f>
        <v>206</v>
      </c>
      <c r="L335" s="3"/>
      <c r="M335" s="3"/>
    </row>
    <row r="336" spans="1:13" ht="26.25">
      <c r="A336" s="17" t="s">
        <v>308</v>
      </c>
      <c r="B336" s="14" t="s">
        <v>15</v>
      </c>
      <c r="C336" s="15"/>
      <c r="D336" s="15"/>
      <c r="E336" s="15"/>
      <c r="F336" s="15"/>
      <c r="G336" s="15"/>
      <c r="H336" s="15"/>
      <c r="I336" s="15"/>
      <c r="J336" s="15"/>
      <c r="K336" s="15"/>
      <c r="L336" s="3"/>
      <c r="M336" s="3"/>
    </row>
    <row r="337" spans="1:13">
      <c r="A337" s="7" t="s">
        <v>309</v>
      </c>
      <c r="B337" s="7" t="s">
        <v>280</v>
      </c>
      <c r="C337" s="16">
        <v>1442</v>
      </c>
      <c r="D337" s="16"/>
      <c r="E337" s="16">
        <f>C337*D337</f>
        <v>0</v>
      </c>
      <c r="F337" s="16"/>
      <c r="G337" s="16">
        <f>C337*F337</f>
        <v>0</v>
      </c>
      <c r="H337" s="16">
        <f>D337+F337</f>
        <v>0</v>
      </c>
      <c r="I337" s="16">
        <f>E337+G337</f>
        <v>0</v>
      </c>
      <c r="J337" s="16">
        <v>0</v>
      </c>
      <c r="K337" s="16">
        <f>C337*J337</f>
        <v>0</v>
      </c>
      <c r="L337" s="3"/>
      <c r="M337" s="3"/>
    </row>
    <row r="338" spans="1:13" ht="26.25">
      <c r="A338" s="17" t="s">
        <v>310</v>
      </c>
      <c r="B338" s="14" t="s">
        <v>15</v>
      </c>
      <c r="C338" s="15"/>
      <c r="D338" s="15"/>
      <c r="E338" s="15"/>
      <c r="F338" s="15"/>
      <c r="G338" s="15"/>
      <c r="H338" s="15"/>
      <c r="I338" s="15"/>
      <c r="J338" s="15"/>
      <c r="K338" s="15"/>
      <c r="L338" s="3"/>
      <c r="M338" s="3"/>
    </row>
    <row r="339" spans="1:13">
      <c r="A339" s="7" t="s">
        <v>311</v>
      </c>
      <c r="B339" s="7" t="s">
        <v>280</v>
      </c>
      <c r="C339" s="16">
        <v>124</v>
      </c>
      <c r="D339" s="16"/>
      <c r="E339" s="16">
        <f>C339*D339</f>
        <v>0</v>
      </c>
      <c r="F339" s="16"/>
      <c r="G339" s="16">
        <f>C339*F339</f>
        <v>0</v>
      </c>
      <c r="H339" s="16">
        <f>D339+F339</f>
        <v>0</v>
      </c>
      <c r="I339" s="16">
        <f>E339+G339</f>
        <v>0</v>
      </c>
      <c r="J339" s="16">
        <v>1</v>
      </c>
      <c r="K339" s="16">
        <f>C339*J339</f>
        <v>124</v>
      </c>
      <c r="L339" s="3"/>
      <c r="M339" s="3"/>
    </row>
    <row r="340" spans="1:13" ht="26.25">
      <c r="A340" s="17" t="s">
        <v>308</v>
      </c>
      <c r="B340" s="14" t="s">
        <v>15</v>
      </c>
      <c r="C340" s="15"/>
      <c r="D340" s="15"/>
      <c r="E340" s="15"/>
      <c r="F340" s="15"/>
      <c r="G340" s="15"/>
      <c r="H340" s="15"/>
      <c r="I340" s="15"/>
      <c r="J340" s="15"/>
      <c r="K340" s="15"/>
      <c r="L340" s="3"/>
      <c r="M340" s="3"/>
    </row>
    <row r="341" spans="1:13">
      <c r="A341" s="7" t="s">
        <v>309</v>
      </c>
      <c r="B341" s="7" t="s">
        <v>280</v>
      </c>
      <c r="C341" s="16">
        <v>868</v>
      </c>
      <c r="D341" s="16"/>
      <c r="E341" s="16">
        <f>C341*D341</f>
        <v>0</v>
      </c>
      <c r="F341" s="16"/>
      <c r="G341" s="16">
        <f>C341*F341</f>
        <v>0</v>
      </c>
      <c r="H341" s="16">
        <f>D341+F341</f>
        <v>0</v>
      </c>
      <c r="I341" s="16">
        <f>E341+G341</f>
        <v>0</v>
      </c>
      <c r="J341" s="16">
        <v>0</v>
      </c>
      <c r="K341" s="16">
        <f>C341*J341</f>
        <v>0</v>
      </c>
      <c r="L341" s="3"/>
      <c r="M341" s="3"/>
    </row>
    <row r="342" spans="1:13" ht="39">
      <c r="A342" s="17" t="s">
        <v>312</v>
      </c>
      <c r="B342" s="14" t="s">
        <v>15</v>
      </c>
      <c r="C342" s="15"/>
      <c r="D342" s="15"/>
      <c r="E342" s="15"/>
      <c r="F342" s="15"/>
      <c r="G342" s="15"/>
      <c r="H342" s="15"/>
      <c r="I342" s="15"/>
      <c r="J342" s="15"/>
      <c r="K342" s="15"/>
      <c r="L342" s="3"/>
      <c r="M342" s="3"/>
    </row>
    <row r="343" spans="1:13">
      <c r="A343" s="7" t="s">
        <v>307</v>
      </c>
      <c r="B343" s="7" t="s">
        <v>280</v>
      </c>
      <c r="C343" s="16">
        <v>206</v>
      </c>
      <c r="D343" s="16"/>
      <c r="E343" s="16">
        <f>C343*D343</f>
        <v>0</v>
      </c>
      <c r="F343" s="16"/>
      <c r="G343" s="16">
        <f>C343*F343</f>
        <v>0</v>
      </c>
      <c r="H343" s="16">
        <f>D343+F343</f>
        <v>0</v>
      </c>
      <c r="I343" s="16">
        <f>E343+G343</f>
        <v>0</v>
      </c>
      <c r="J343" s="16">
        <v>0</v>
      </c>
      <c r="K343" s="16">
        <f>C343*J343</f>
        <v>0</v>
      </c>
      <c r="L343" s="3"/>
      <c r="M343" s="3"/>
    </row>
    <row r="344" spans="1:13" ht="26.25">
      <c r="A344" s="17" t="s">
        <v>313</v>
      </c>
      <c r="B344" s="14" t="s">
        <v>15</v>
      </c>
      <c r="C344" s="15"/>
      <c r="D344" s="15"/>
      <c r="E344" s="15"/>
      <c r="F344" s="15"/>
      <c r="G344" s="15"/>
      <c r="H344" s="15"/>
      <c r="I344" s="15"/>
      <c r="J344" s="15"/>
      <c r="K344" s="15"/>
      <c r="L344" s="3"/>
      <c r="M344" s="3"/>
    </row>
    <row r="345" spans="1:13">
      <c r="A345" s="7" t="s">
        <v>311</v>
      </c>
      <c r="B345" s="7" t="s">
        <v>280</v>
      </c>
      <c r="C345" s="16">
        <v>124</v>
      </c>
      <c r="D345" s="16"/>
      <c r="E345" s="16">
        <f>C345*D345</f>
        <v>0</v>
      </c>
      <c r="F345" s="16"/>
      <c r="G345" s="16">
        <f>C345*F345</f>
        <v>0</v>
      </c>
      <c r="H345" s="16">
        <f>D345+F345</f>
        <v>0</v>
      </c>
      <c r="I345" s="16">
        <f>E345+G345</f>
        <v>0</v>
      </c>
      <c r="J345" s="16">
        <v>0</v>
      </c>
      <c r="K345" s="16">
        <f>C345*J345</f>
        <v>0</v>
      </c>
      <c r="L345" s="3"/>
      <c r="M345" s="3"/>
    </row>
    <row r="346" spans="1:13">
      <c r="A346" s="14" t="s">
        <v>314</v>
      </c>
      <c r="B346" s="14" t="s">
        <v>15</v>
      </c>
      <c r="C346" s="15"/>
      <c r="D346" s="15"/>
      <c r="E346" s="15"/>
      <c r="F346" s="15"/>
      <c r="G346" s="15"/>
      <c r="H346" s="15"/>
      <c r="I346" s="15"/>
      <c r="J346" s="15"/>
      <c r="K346" s="15"/>
      <c r="L346" s="3"/>
      <c r="M346" s="3"/>
    </row>
    <row r="347" spans="1:13">
      <c r="A347" s="14" t="s">
        <v>315</v>
      </c>
      <c r="B347" s="14" t="s">
        <v>15</v>
      </c>
      <c r="C347" s="15"/>
      <c r="D347" s="15"/>
      <c r="E347" s="15"/>
      <c r="F347" s="15"/>
      <c r="G347" s="15"/>
      <c r="H347" s="15"/>
      <c r="I347" s="15"/>
      <c r="J347" s="15"/>
      <c r="K347" s="15"/>
      <c r="L347" s="3"/>
      <c r="M347" s="3"/>
    </row>
    <row r="348" spans="1:13">
      <c r="A348" s="7" t="s">
        <v>316</v>
      </c>
      <c r="B348" s="7" t="s">
        <v>97</v>
      </c>
      <c r="C348" s="16">
        <v>0.33</v>
      </c>
      <c r="D348" s="16"/>
      <c r="E348" s="16">
        <f>C348*D348</f>
        <v>0</v>
      </c>
      <c r="F348" s="16"/>
      <c r="G348" s="16">
        <f>C348*F348</f>
        <v>0</v>
      </c>
      <c r="H348" s="16">
        <f>D348+F348</f>
        <v>0</v>
      </c>
      <c r="I348" s="16">
        <f>E348+G348</f>
        <v>0</v>
      </c>
      <c r="J348" s="16">
        <v>0</v>
      </c>
      <c r="K348" s="16">
        <f>C348*J348</f>
        <v>0</v>
      </c>
      <c r="L348" s="3"/>
      <c r="M348" s="3"/>
    </row>
    <row r="349" spans="1:13">
      <c r="A349" s="14" t="s">
        <v>317</v>
      </c>
      <c r="B349" s="14" t="s">
        <v>15</v>
      </c>
      <c r="C349" s="15"/>
      <c r="D349" s="15"/>
      <c r="E349" s="15"/>
      <c r="F349" s="15"/>
      <c r="G349" s="15"/>
      <c r="H349" s="15"/>
      <c r="I349" s="15"/>
      <c r="J349" s="15"/>
      <c r="K349" s="15"/>
      <c r="L349" s="3"/>
      <c r="M349" s="3"/>
    </row>
    <row r="350" spans="1:13">
      <c r="A350" s="7" t="s">
        <v>318</v>
      </c>
      <c r="B350" s="7" t="s">
        <v>97</v>
      </c>
      <c r="C350" s="16">
        <v>0.33</v>
      </c>
      <c r="D350" s="16"/>
      <c r="E350" s="16">
        <f>C350*D350</f>
        <v>0</v>
      </c>
      <c r="F350" s="16"/>
      <c r="G350" s="16">
        <f>C350*F350</f>
        <v>0</v>
      </c>
      <c r="H350" s="16">
        <f>D350+F350</f>
        <v>0</v>
      </c>
      <c r="I350" s="16">
        <f>E350+G350</f>
        <v>0</v>
      </c>
      <c r="J350" s="16">
        <v>0</v>
      </c>
      <c r="K350" s="16">
        <f>C350*J350</f>
        <v>0</v>
      </c>
      <c r="L350" s="3"/>
      <c r="M350" s="3"/>
    </row>
    <row r="351" spans="1:13">
      <c r="A351" s="14" t="s">
        <v>103</v>
      </c>
      <c r="B351" s="14" t="s">
        <v>15</v>
      </c>
      <c r="C351" s="15"/>
      <c r="D351" s="15"/>
      <c r="E351" s="15"/>
      <c r="F351" s="15"/>
      <c r="G351" s="15"/>
      <c r="H351" s="15"/>
      <c r="I351" s="15"/>
      <c r="J351" s="15"/>
      <c r="K351" s="15"/>
      <c r="L351" s="3"/>
      <c r="M351" s="3"/>
    </row>
    <row r="352" spans="1:13">
      <c r="A352" s="14" t="s">
        <v>104</v>
      </c>
      <c r="B352" s="14" t="s">
        <v>15</v>
      </c>
      <c r="C352" s="15"/>
      <c r="D352" s="15"/>
      <c r="E352" s="15"/>
      <c r="F352" s="15"/>
      <c r="G352" s="15"/>
      <c r="H352" s="15"/>
      <c r="I352" s="15"/>
      <c r="J352" s="15"/>
      <c r="K352" s="15"/>
      <c r="L352" s="3"/>
      <c r="M352" s="3"/>
    </row>
    <row r="353" spans="1:13">
      <c r="A353" s="7" t="s">
        <v>105</v>
      </c>
      <c r="B353" s="7" t="s">
        <v>97</v>
      </c>
      <c r="C353" s="16">
        <v>0.33</v>
      </c>
      <c r="D353" s="16"/>
      <c r="E353" s="16">
        <f>C353*D353</f>
        <v>0</v>
      </c>
      <c r="F353" s="16"/>
      <c r="G353" s="16">
        <f>C353*F353</f>
        <v>0</v>
      </c>
      <c r="H353" s="16">
        <f>D353+F353</f>
        <v>0</v>
      </c>
      <c r="I353" s="16">
        <f>E353+G353</f>
        <v>0</v>
      </c>
      <c r="J353" s="16">
        <v>0</v>
      </c>
      <c r="K353" s="16">
        <f>C353*J353</f>
        <v>0</v>
      </c>
      <c r="L353" s="3"/>
      <c r="M353" s="3"/>
    </row>
    <row r="354" spans="1:13">
      <c r="A354" s="4" t="s">
        <v>319</v>
      </c>
      <c r="B354" s="4" t="s">
        <v>15</v>
      </c>
      <c r="C354" s="13"/>
      <c r="D354" s="13"/>
      <c r="E354" s="13">
        <f>SUM(E332:E353)</f>
        <v>0</v>
      </c>
      <c r="F354" s="13"/>
      <c r="G354" s="13">
        <f>SUM(G332:G353)</f>
        <v>0</v>
      </c>
      <c r="H354" s="13"/>
      <c r="I354" s="13">
        <f>SUM(I332:I353)</f>
        <v>0</v>
      </c>
      <c r="J354" s="13"/>
      <c r="K354" s="13">
        <f>SUM(K332:K353)</f>
        <v>330</v>
      </c>
      <c r="L354" s="3"/>
      <c r="M354" s="3"/>
    </row>
    <row r="355" spans="1:13">
      <c r="A355" s="7" t="s">
        <v>15</v>
      </c>
      <c r="B355" s="7" t="s">
        <v>15</v>
      </c>
      <c r="C355" s="16"/>
      <c r="D355" s="16"/>
      <c r="E355" s="16"/>
      <c r="F355" s="16"/>
      <c r="G355" s="16"/>
      <c r="H355" s="16">
        <f>D355+F355</f>
        <v>0</v>
      </c>
      <c r="I355" s="16">
        <f>E355+G355</f>
        <v>0</v>
      </c>
      <c r="J355" s="16"/>
      <c r="K355" s="16"/>
      <c r="L355" s="3"/>
      <c r="M355" s="3"/>
    </row>
    <row r="356" spans="1:13">
      <c r="A356" s="4" t="s">
        <v>320</v>
      </c>
      <c r="B356" s="4" t="s">
        <v>15</v>
      </c>
      <c r="C356" s="13"/>
      <c r="D356" s="13"/>
      <c r="E356" s="13"/>
      <c r="F356" s="13"/>
      <c r="G356" s="13"/>
      <c r="H356" s="13"/>
      <c r="I356" s="13"/>
      <c r="J356" s="13"/>
      <c r="K356" s="13"/>
      <c r="L356" s="3"/>
      <c r="M356" s="3"/>
    </row>
    <row r="357" spans="1:13">
      <c r="A357" s="14" t="s">
        <v>321</v>
      </c>
      <c r="B357" s="14" t="s">
        <v>15</v>
      </c>
      <c r="C357" s="15"/>
      <c r="D357" s="15"/>
      <c r="E357" s="15"/>
      <c r="F357" s="15"/>
      <c r="G357" s="15"/>
      <c r="H357" s="15"/>
      <c r="I357" s="15"/>
      <c r="J357" s="15"/>
      <c r="K357" s="15"/>
      <c r="L357" s="3"/>
      <c r="M357" s="3"/>
    </row>
    <row r="358" spans="1:13">
      <c r="A358" s="7" t="s">
        <v>322</v>
      </c>
      <c r="B358" s="7" t="s">
        <v>323</v>
      </c>
      <c r="C358" s="16">
        <v>24</v>
      </c>
      <c r="D358" s="16"/>
      <c r="E358" s="16">
        <f>C358*D358</f>
        <v>0</v>
      </c>
      <c r="F358" s="16"/>
      <c r="G358" s="16">
        <f>C358*F358</f>
        <v>0</v>
      </c>
      <c r="H358" s="16">
        <f>D358+F358</f>
        <v>0</v>
      </c>
      <c r="I358" s="16">
        <f>E358+G358</f>
        <v>0</v>
      </c>
      <c r="J358" s="16">
        <v>0</v>
      </c>
      <c r="K358" s="16">
        <f>C358*J358</f>
        <v>0</v>
      </c>
      <c r="L358" s="3"/>
      <c r="M358" s="3"/>
    </row>
    <row r="359" spans="1:13">
      <c r="A359" s="14" t="s">
        <v>324</v>
      </c>
      <c r="B359" s="14" t="s">
        <v>15</v>
      </c>
      <c r="C359" s="15"/>
      <c r="D359" s="15"/>
      <c r="E359" s="15"/>
      <c r="F359" s="15"/>
      <c r="G359" s="15"/>
      <c r="H359" s="15"/>
      <c r="I359" s="15"/>
      <c r="J359" s="15"/>
      <c r="K359" s="15"/>
      <c r="L359" s="3"/>
      <c r="M359" s="3"/>
    </row>
    <row r="360" spans="1:13">
      <c r="A360" s="7" t="s">
        <v>322</v>
      </c>
      <c r="B360" s="7" t="s">
        <v>323</v>
      </c>
      <c r="C360" s="16">
        <v>24</v>
      </c>
      <c r="D360" s="16"/>
      <c r="E360" s="16">
        <f>C360*D360</f>
        <v>0</v>
      </c>
      <c r="F360" s="16"/>
      <c r="G360" s="16">
        <f>C360*F360</f>
        <v>0</v>
      </c>
      <c r="H360" s="16">
        <f>D360+F360</f>
        <v>0</v>
      </c>
      <c r="I360" s="16">
        <f>E360+G360</f>
        <v>0</v>
      </c>
      <c r="J360" s="16">
        <v>0</v>
      </c>
      <c r="K360" s="16">
        <f>C360*J360</f>
        <v>0</v>
      </c>
      <c r="L360" s="3"/>
      <c r="M360" s="3"/>
    </row>
    <row r="361" spans="1:13">
      <c r="A361" s="14" t="s">
        <v>325</v>
      </c>
      <c r="B361" s="14" t="s">
        <v>15</v>
      </c>
      <c r="C361" s="15"/>
      <c r="D361" s="15"/>
      <c r="E361" s="15"/>
      <c r="F361" s="15"/>
      <c r="G361" s="15"/>
      <c r="H361" s="15"/>
      <c r="I361" s="15"/>
      <c r="J361" s="15"/>
      <c r="K361" s="15"/>
      <c r="L361" s="3"/>
      <c r="M361" s="3"/>
    </row>
    <row r="362" spans="1:13">
      <c r="A362" s="7" t="s">
        <v>322</v>
      </c>
      <c r="B362" s="7" t="s">
        <v>323</v>
      </c>
      <c r="C362" s="16">
        <v>24</v>
      </c>
      <c r="D362" s="16"/>
      <c r="E362" s="16">
        <f>C362*D362</f>
        <v>0</v>
      </c>
      <c r="F362" s="16"/>
      <c r="G362" s="16">
        <f>C362*F362</f>
        <v>0</v>
      </c>
      <c r="H362" s="16">
        <f>D362+F362</f>
        <v>0</v>
      </c>
      <c r="I362" s="16">
        <f>E362+G362</f>
        <v>0</v>
      </c>
      <c r="J362" s="16">
        <v>0</v>
      </c>
      <c r="K362" s="16">
        <f>C362*J362</f>
        <v>0</v>
      </c>
      <c r="L362" s="3"/>
      <c r="M362" s="3"/>
    </row>
    <row r="363" spans="1:13">
      <c r="A363" s="4" t="s">
        <v>326</v>
      </c>
      <c r="B363" s="4" t="s">
        <v>15</v>
      </c>
      <c r="C363" s="13"/>
      <c r="D363" s="13"/>
      <c r="E363" s="13">
        <f>SUM(E357:E362)</f>
        <v>0</v>
      </c>
      <c r="F363" s="13"/>
      <c r="G363" s="13">
        <f>SUM(G357:G362)</f>
        <v>0</v>
      </c>
      <c r="H363" s="13"/>
      <c r="I363" s="13">
        <f>SUM(I357:I362)</f>
        <v>0</v>
      </c>
      <c r="J363" s="13"/>
      <c r="K363" s="13">
        <f>SUM(K357:K362)</f>
        <v>0</v>
      </c>
      <c r="L363" s="3"/>
      <c r="M363" s="3"/>
    </row>
    <row r="364" spans="1:13">
      <c r="A364" s="7" t="s">
        <v>15</v>
      </c>
      <c r="B364" s="7" t="s">
        <v>15</v>
      </c>
      <c r="C364" s="16"/>
      <c r="D364" s="16"/>
      <c r="E364" s="16"/>
      <c r="F364" s="16"/>
      <c r="G364" s="16"/>
      <c r="H364" s="16">
        <f>D364+F364</f>
        <v>0</v>
      </c>
      <c r="I364" s="16">
        <f>E364+G364</f>
        <v>0</v>
      </c>
      <c r="J364" s="16"/>
      <c r="K364" s="16"/>
      <c r="L364" s="3"/>
      <c r="M364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/>
  </sheetViews>
  <sheetFormatPr defaultRowHeight="15"/>
  <cols>
    <col min="1" max="1" width="20.5703125" style="1" bestFit="1" customWidth="1"/>
    <col min="2" max="2" width="33.1406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 ht="26.25">
      <c r="A4" s="2" t="s">
        <v>6</v>
      </c>
      <c r="B4" s="6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13</v>
      </c>
      <c r="C7" s="3"/>
    </row>
    <row r="8" spans="1:3">
      <c r="A8" s="2" t="s">
        <v>14</v>
      </c>
      <c r="B8" s="5" t="s">
        <v>15</v>
      </c>
      <c r="C8" s="3"/>
    </row>
    <row r="9" spans="1:3">
      <c r="A9" s="2" t="s">
        <v>16</v>
      </c>
      <c r="B9" s="5" t="s">
        <v>17</v>
      </c>
      <c r="C9" s="3"/>
    </row>
    <row r="10" spans="1:3">
      <c r="A10" s="2" t="s">
        <v>18</v>
      </c>
      <c r="B10" s="5" t="s">
        <v>19</v>
      </c>
      <c r="C10" s="3"/>
    </row>
    <row r="11" spans="1:3">
      <c r="A11" s="2" t="s">
        <v>20</v>
      </c>
      <c r="B11" s="5" t="s">
        <v>21</v>
      </c>
      <c r="C11" s="3"/>
    </row>
    <row r="12" spans="1:3">
      <c r="A12" s="2" t="s">
        <v>22</v>
      </c>
      <c r="B12" s="5" t="s">
        <v>23</v>
      </c>
      <c r="C12" s="3"/>
    </row>
    <row r="13" spans="1:3" ht="64.5">
      <c r="A13" s="2" t="s">
        <v>24</v>
      </c>
      <c r="B13" s="6" t="s">
        <v>25</v>
      </c>
      <c r="C13" s="3"/>
    </row>
    <row r="14" spans="1:3" ht="306.75">
      <c r="A14" s="2" t="s">
        <v>26</v>
      </c>
      <c r="B14" s="6" t="s">
        <v>27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28</v>
      </c>
      <c r="B16" s="8" t="s">
        <v>29</v>
      </c>
      <c r="C16" s="3"/>
    </row>
    <row r="17" spans="1:3">
      <c r="A17" s="2" t="s">
        <v>30</v>
      </c>
      <c r="B17" s="8" t="s">
        <v>31</v>
      </c>
      <c r="C17" s="3"/>
    </row>
    <row r="18" spans="1:3">
      <c r="A18" s="2" t="s">
        <v>32</v>
      </c>
      <c r="B18" s="8" t="s">
        <v>33</v>
      </c>
      <c r="C18" s="3"/>
    </row>
    <row r="19" spans="1:3">
      <c r="A19" s="2" t="s">
        <v>34</v>
      </c>
      <c r="B19" s="8" t="s">
        <v>35</v>
      </c>
      <c r="C19" s="3"/>
    </row>
    <row r="20" spans="1:3">
      <c r="A20" s="2" t="s">
        <v>36</v>
      </c>
      <c r="B20" s="8" t="s">
        <v>33</v>
      </c>
      <c r="C20" s="3"/>
    </row>
    <row r="21" spans="1:3">
      <c r="A21" s="2" t="s">
        <v>37</v>
      </c>
      <c r="B21" s="8" t="s">
        <v>33</v>
      </c>
      <c r="C21" s="3"/>
    </row>
    <row r="22" spans="1:3">
      <c r="A22" s="2" t="s">
        <v>38</v>
      </c>
      <c r="B22" s="8" t="s">
        <v>33</v>
      </c>
      <c r="C22" s="3"/>
    </row>
    <row r="23" spans="1:3">
      <c r="A23" s="2" t="s">
        <v>39</v>
      </c>
      <c r="B23" s="8" t="s">
        <v>33</v>
      </c>
      <c r="C23" s="3"/>
    </row>
    <row r="24" spans="1:3" ht="36.75">
      <c r="A24" s="9" t="s">
        <v>40</v>
      </c>
      <c r="B24" s="8" t="s">
        <v>41</v>
      </c>
      <c r="C24" s="3"/>
    </row>
    <row r="25" spans="1:3">
      <c r="A25" s="2" t="s">
        <v>42</v>
      </c>
      <c r="B25" s="8" t="s">
        <v>43</v>
      </c>
      <c r="C25" s="3"/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C4259F4-D612-4B49-BBAD-31FBDF8E9A7C}"/>
</file>

<file path=customXml/itemProps2.xml><?xml version="1.0" encoding="utf-8"?>
<ds:datastoreItem xmlns:ds="http://schemas.openxmlformats.org/officeDocument/2006/customXml" ds:itemID="{9F91F510-F7DC-424C-B761-3A632EE8D70B}"/>
</file>

<file path=customXml/itemProps3.xml><?xml version="1.0" encoding="utf-8"?>
<ds:datastoreItem xmlns:ds="http://schemas.openxmlformats.org/officeDocument/2006/customXml" ds:itemID="{6FE240E9-E77F-46E7-A058-AC250D6335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Frolík Jiří</dc:creator>
  <cp:lastModifiedBy>Frolík Jiří</cp:lastModifiedBy>
  <dcterms:created xsi:type="dcterms:W3CDTF">2020-08-20T09:12:22Z</dcterms:created>
  <dcterms:modified xsi:type="dcterms:W3CDTF">2020-08-20T09:13:12Z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